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n_srv_file\Users\335a\For_all\Годовой отчет за 2019 год\04. отчет за 2019 год\На Правительство\"/>
    </mc:Choice>
  </mc:AlternateContent>
  <bookViews>
    <workbookView xWindow="1410" yWindow="765" windowWidth="23010" windowHeight="11370"/>
  </bookViews>
  <sheets>
    <sheet name="субсидии(год)" sheetId="2" r:id="rId1"/>
  </sheets>
  <definedNames>
    <definedName name="_xlnm.Print_Titles" localSheetId="0">'субсидии(год)'!$A:$A</definedName>
  </definedNames>
  <calcPr calcId="152511"/>
</workbook>
</file>

<file path=xl/calcChain.xml><?xml version="1.0" encoding="utf-8"?>
<calcChain xmlns="http://schemas.openxmlformats.org/spreadsheetml/2006/main">
  <c r="D13" i="2" l="1"/>
  <c r="D14" i="2"/>
  <c r="D15" i="2"/>
  <c r="D16" i="2"/>
  <c r="D17" i="2"/>
  <c r="D18" i="2"/>
  <c r="D19" i="2"/>
  <c r="D20" i="2"/>
  <c r="D21" i="2"/>
  <c r="D22" i="2"/>
  <c r="D23" i="2"/>
  <c r="D24" i="2"/>
  <c r="D26" i="2"/>
  <c r="D27" i="2"/>
  <c r="D28" i="2"/>
  <c r="D29" i="2"/>
  <c r="D30" i="2"/>
  <c r="D31" i="2"/>
  <c r="D32" i="2"/>
  <c r="D33" i="2"/>
  <c r="D34" i="2"/>
  <c r="D12" i="2"/>
  <c r="C13" i="2"/>
  <c r="C14" i="2"/>
  <c r="C15" i="2"/>
  <c r="C16" i="2"/>
  <c r="C17" i="2"/>
  <c r="C18" i="2"/>
  <c r="C19" i="2"/>
  <c r="C20" i="2"/>
  <c r="C21" i="2"/>
  <c r="C22" i="2"/>
  <c r="C23" i="2"/>
  <c r="C24" i="2"/>
  <c r="C26" i="2"/>
  <c r="C27" i="2"/>
  <c r="C28" i="2"/>
  <c r="C29" i="2"/>
  <c r="C30" i="2"/>
  <c r="C31" i="2"/>
  <c r="C32" i="2"/>
  <c r="C33" i="2"/>
  <c r="C34" i="2"/>
  <c r="C35" i="2"/>
  <c r="C12" i="2"/>
  <c r="B26" i="2"/>
  <c r="B27" i="2"/>
  <c r="B28" i="2"/>
  <c r="B29" i="2"/>
  <c r="B30" i="2"/>
  <c r="B31" i="2"/>
  <c r="B32" i="2"/>
  <c r="B33" i="2"/>
  <c r="B34" i="2"/>
  <c r="B35" i="2"/>
  <c r="B13" i="2"/>
  <c r="B14" i="2"/>
  <c r="B15" i="2"/>
  <c r="B16" i="2"/>
  <c r="B17" i="2"/>
  <c r="B18" i="2"/>
  <c r="B19" i="2"/>
  <c r="B20" i="2"/>
  <c r="B21" i="2"/>
  <c r="B22" i="2"/>
  <c r="B23" i="2"/>
  <c r="B24" i="2"/>
  <c r="B12" i="2"/>
  <c r="C25" i="2" l="1"/>
  <c r="B25" i="2"/>
  <c r="OK13" i="2"/>
  <c r="OK21" i="2"/>
  <c r="OK24" i="2"/>
  <c r="OK26" i="2"/>
  <c r="OK28" i="2"/>
  <c r="OK30" i="2"/>
  <c r="OL25" i="2"/>
  <c r="OB25" i="2"/>
  <c r="NW25" i="2"/>
  <c r="NR25" i="2"/>
  <c r="MR33" i="2"/>
  <c r="MQ33" i="2"/>
  <c r="MN25" i="2"/>
  <c r="LY11" i="2"/>
  <c r="LY25" i="2"/>
  <c r="MD25" i="2"/>
  <c r="LO25" i="2"/>
  <c r="KU10" i="2"/>
  <c r="KF25" i="2"/>
  <c r="JV25" i="2"/>
  <c r="JG25" i="2"/>
  <c r="JB25" i="2"/>
  <c r="IW25" i="2"/>
  <c r="HN25" i="2"/>
  <c r="HI25" i="2"/>
  <c r="HD25" i="2"/>
  <c r="GE25" i="2"/>
  <c r="FZ25" i="2"/>
  <c r="FU25" i="2"/>
  <c r="FK25" i="2"/>
  <c r="FK10" i="2" s="1"/>
  <c r="EL11" i="2"/>
  <c r="EL25" i="2"/>
  <c r="EE13" i="2"/>
  <c r="EB25" i="2"/>
  <c r="CH21" i="2"/>
  <c r="AU25" i="2"/>
  <c r="AP25" i="2"/>
  <c r="AA10" i="2"/>
  <c r="V25" i="2"/>
  <c r="Q25" i="2"/>
  <c r="L25" i="2"/>
  <c r="G25" i="2"/>
  <c r="LY10" i="2" l="1"/>
  <c r="EL10" i="2"/>
  <c r="HC28" i="2"/>
  <c r="GS34" i="2"/>
  <c r="GR34" i="2"/>
  <c r="GN34" i="2"/>
  <c r="GM34" i="2"/>
  <c r="OA13" i="2"/>
  <c r="OA14" i="2"/>
  <c r="OA15" i="2"/>
  <c r="OA16" i="2"/>
  <c r="OA17" i="2"/>
  <c r="OA18" i="2"/>
  <c r="NZ14" i="2"/>
  <c r="NZ15" i="2"/>
  <c r="NZ16" i="2"/>
  <c r="NZ17" i="2"/>
  <c r="NZ18" i="2"/>
  <c r="NZ19" i="2"/>
  <c r="NZ20" i="2"/>
  <c r="NZ21" i="2"/>
  <c r="NZ22" i="2"/>
  <c r="NZ23" i="2"/>
  <c r="NZ24" i="2"/>
  <c r="NV26" i="2"/>
  <c r="NV27" i="2"/>
  <c r="NV29" i="2"/>
  <c r="NV31" i="2"/>
  <c r="NV33" i="2"/>
  <c r="NU26" i="2"/>
  <c r="NU27" i="2"/>
  <c r="NU29" i="2"/>
  <c r="NU31" i="2"/>
  <c r="NU33" i="2"/>
  <c r="NQ27" i="2"/>
  <c r="NQ28" i="2"/>
  <c r="NQ29" i="2"/>
  <c r="NQ30" i="2"/>
  <c r="NQ33" i="2"/>
  <c r="NQ34" i="2"/>
  <c r="NP27" i="2"/>
  <c r="NP28" i="2"/>
  <c r="NP29" i="2"/>
  <c r="NP30" i="2"/>
  <c r="NP33" i="2"/>
  <c r="NP26" i="2"/>
  <c r="NB31" i="2"/>
  <c r="NB29" i="2"/>
  <c r="NB14" i="2"/>
  <c r="NB15" i="2"/>
  <c r="MR12" i="2"/>
  <c r="MR14" i="2"/>
  <c r="MR16" i="2"/>
  <c r="MR17" i="2"/>
  <c r="MR18" i="2"/>
  <c r="MR19" i="2"/>
  <c r="MR20" i="2"/>
  <c r="MR21" i="2"/>
  <c r="MR22" i="2"/>
  <c r="MR23" i="2"/>
  <c r="MR24" i="2"/>
  <c r="MQ12" i="2"/>
  <c r="MQ14" i="2"/>
  <c r="MQ16" i="2"/>
  <c r="MQ17" i="2"/>
  <c r="MQ18" i="2"/>
  <c r="MQ19" i="2"/>
  <c r="MQ20" i="2"/>
  <c r="MQ21" i="2"/>
  <c r="MQ22" i="2"/>
  <c r="MQ23" i="2"/>
  <c r="MQ24" i="2"/>
  <c r="MM32" i="2"/>
  <c r="MM23" i="2"/>
  <c r="MM17" i="2"/>
  <c r="MM18" i="2"/>
  <c r="MM19" i="2"/>
  <c r="MH27" i="2"/>
  <c r="MH28" i="2"/>
  <c r="MH29" i="2"/>
  <c r="MH30" i="2"/>
  <c r="MH31" i="2"/>
  <c r="MH32" i="2"/>
  <c r="MH33" i="2"/>
  <c r="MH34" i="2"/>
  <c r="MH18" i="2"/>
  <c r="MH19" i="2"/>
  <c r="MH20" i="2"/>
  <c r="MH21" i="2"/>
  <c r="MH22" i="2"/>
  <c r="MH23" i="2"/>
  <c r="MH24" i="2"/>
  <c r="LX21" i="2"/>
  <c r="LX24" i="2"/>
  <c r="LL25" i="2"/>
  <c r="LN29" i="2"/>
  <c r="LI18" i="2"/>
  <c r="KT13" i="2"/>
  <c r="KT14" i="2"/>
  <c r="KT15" i="2"/>
  <c r="KT16" i="2"/>
  <c r="KT17" i="2"/>
  <c r="KT18" i="2"/>
  <c r="KT19" i="2"/>
  <c r="KT20" i="2"/>
  <c r="KT21" i="2"/>
  <c r="KT22" i="2"/>
  <c r="KT23" i="2"/>
  <c r="KT24" i="2"/>
  <c r="KT26" i="2"/>
  <c r="KT27" i="2"/>
  <c r="KT28" i="2"/>
  <c r="KT29" i="2"/>
  <c r="KT30" i="2"/>
  <c r="KT31" i="2"/>
  <c r="KT32" i="2"/>
  <c r="KT33" i="2"/>
  <c r="KT34" i="2"/>
  <c r="KO12" i="2"/>
  <c r="KO13" i="2"/>
  <c r="KO14" i="2"/>
  <c r="KO15" i="2"/>
  <c r="KO16" i="2"/>
  <c r="KO17" i="2"/>
  <c r="KO18" i="2"/>
  <c r="KO19" i="2"/>
  <c r="KO20" i="2"/>
  <c r="KO21" i="2"/>
  <c r="KO24" i="2"/>
  <c r="KO26" i="2"/>
  <c r="KO27" i="2"/>
  <c r="KO28" i="2"/>
  <c r="KO29" i="2"/>
  <c r="KO30" i="2"/>
  <c r="KO31" i="2"/>
  <c r="KO32" i="2"/>
  <c r="KO33" i="2"/>
  <c r="KO34" i="2"/>
  <c r="KI34" i="2"/>
  <c r="KJ12" i="2"/>
  <c r="KJ13" i="2"/>
  <c r="KJ14" i="2"/>
  <c r="KJ15" i="2"/>
  <c r="KJ16" i="2"/>
  <c r="KJ17" i="2"/>
  <c r="KJ18" i="2"/>
  <c r="KJ19" i="2"/>
  <c r="KJ20" i="2"/>
  <c r="KJ21" i="2"/>
  <c r="KJ24" i="2"/>
  <c r="KJ26" i="2"/>
  <c r="KJ27" i="2"/>
  <c r="KJ28" i="2"/>
  <c r="KJ29" i="2"/>
  <c r="KJ30" i="2"/>
  <c r="KJ31" i="2"/>
  <c r="KJ32" i="2"/>
  <c r="KJ33" i="2"/>
  <c r="KJ34" i="2"/>
  <c r="KI12" i="2"/>
  <c r="KI13" i="2"/>
  <c r="KI14" i="2"/>
  <c r="KI15" i="2"/>
  <c r="KI16" i="2"/>
  <c r="KI17" i="2"/>
  <c r="KI18" i="2"/>
  <c r="KI19" i="2"/>
  <c r="KI20" i="2"/>
  <c r="KI21" i="2"/>
  <c r="KI24" i="2"/>
  <c r="KI26" i="2"/>
  <c r="KI27" i="2"/>
  <c r="KI28" i="2"/>
  <c r="KI29" i="2"/>
  <c r="KI30" i="2"/>
  <c r="KI31" i="2"/>
  <c r="KI32" i="2"/>
  <c r="KI33" i="2"/>
  <c r="JZ12" i="2"/>
  <c r="JZ13" i="2"/>
  <c r="JZ14" i="2"/>
  <c r="JZ15" i="2"/>
  <c r="JZ16" i="2"/>
  <c r="JZ17" i="2"/>
  <c r="JZ18" i="2"/>
  <c r="JZ21" i="2"/>
  <c r="JZ22" i="2"/>
  <c r="JZ23" i="2"/>
  <c r="JZ24" i="2"/>
  <c r="JZ26" i="2"/>
  <c r="JZ27" i="2"/>
  <c r="JZ28" i="2"/>
  <c r="JZ29" i="2"/>
  <c r="JZ30" i="2"/>
  <c r="JZ31" i="2"/>
  <c r="JZ32" i="2"/>
  <c r="JZ33" i="2"/>
  <c r="JZ34" i="2"/>
  <c r="JY12" i="2"/>
  <c r="JY13" i="2"/>
  <c r="JY14" i="2"/>
  <c r="JY15" i="2"/>
  <c r="JY16" i="2"/>
  <c r="JY17" i="2"/>
  <c r="JY18" i="2"/>
  <c r="JY21" i="2"/>
  <c r="JY22" i="2"/>
  <c r="JY23" i="2"/>
  <c r="JY24" i="2"/>
  <c r="JY26" i="2"/>
  <c r="JY27" i="2"/>
  <c r="JY28" i="2"/>
  <c r="JY29" i="2"/>
  <c r="JY30" i="2"/>
  <c r="JY31" i="2"/>
  <c r="JY32" i="2"/>
  <c r="JY33" i="2"/>
  <c r="JY34" i="2"/>
  <c r="JU22" i="2"/>
  <c r="JP22" i="2"/>
  <c r="JK22" i="2"/>
  <c r="JK14" i="2"/>
  <c r="JK15" i="2"/>
  <c r="JF27" i="2"/>
  <c r="JF28" i="2"/>
  <c r="JF29" i="2"/>
  <c r="JF30" i="2"/>
  <c r="JF31" i="2"/>
  <c r="JF32" i="2"/>
  <c r="JF33" i="2"/>
  <c r="JF34" i="2"/>
  <c r="JE27" i="2"/>
  <c r="JE28" i="2"/>
  <c r="JE29" i="2"/>
  <c r="JE30" i="2"/>
  <c r="JE31" i="2"/>
  <c r="JE32" i="2"/>
  <c r="JE33" i="2"/>
  <c r="JE34" i="2"/>
  <c r="JF13" i="2"/>
  <c r="JF14" i="2"/>
  <c r="JF15" i="2"/>
  <c r="JF16" i="2"/>
  <c r="JF17" i="2"/>
  <c r="JF18" i="2"/>
  <c r="JF19" i="2"/>
  <c r="JF20" i="2"/>
  <c r="JF21" i="2"/>
  <c r="JF22" i="2"/>
  <c r="JF23" i="2"/>
  <c r="JF24" i="2"/>
  <c r="JE13" i="2"/>
  <c r="JE14" i="2"/>
  <c r="JE15" i="2"/>
  <c r="JE16" i="2"/>
  <c r="JE17" i="2"/>
  <c r="JE18" i="2"/>
  <c r="JE19" i="2"/>
  <c r="JE20" i="2"/>
  <c r="JE21" i="2"/>
  <c r="JE22" i="2"/>
  <c r="JE23" i="2"/>
  <c r="JE24" i="2"/>
  <c r="JA27" i="2"/>
  <c r="JA28" i="2"/>
  <c r="JA29" i="2"/>
  <c r="JA30" i="2"/>
  <c r="JA31" i="2"/>
  <c r="JA32" i="2"/>
  <c r="JA33" i="2"/>
  <c r="JA34" i="2"/>
  <c r="IZ27" i="2"/>
  <c r="IZ28" i="2"/>
  <c r="IZ29" i="2"/>
  <c r="IZ30" i="2"/>
  <c r="IZ31" i="2"/>
  <c r="IZ32" i="2"/>
  <c r="IZ33" i="2"/>
  <c r="IZ34" i="2"/>
  <c r="JA13" i="2"/>
  <c r="JA14" i="2"/>
  <c r="JA15" i="2"/>
  <c r="JA16" i="2"/>
  <c r="JA17" i="2"/>
  <c r="JA18" i="2"/>
  <c r="JA19" i="2"/>
  <c r="JA20" i="2"/>
  <c r="JA21" i="2"/>
  <c r="JA22" i="2"/>
  <c r="JA23" i="2"/>
  <c r="JA24" i="2"/>
  <c r="IZ13" i="2"/>
  <c r="IZ14" i="2"/>
  <c r="IZ15" i="2"/>
  <c r="IZ16" i="2"/>
  <c r="IZ17" i="2"/>
  <c r="IZ18" i="2"/>
  <c r="IZ19" i="2"/>
  <c r="IZ20" i="2"/>
  <c r="IZ21" i="2"/>
  <c r="IZ22" i="2"/>
  <c r="IZ23" i="2"/>
  <c r="IZ24" i="2"/>
  <c r="IV15" i="2"/>
  <c r="IV17" i="2"/>
  <c r="IV24" i="2"/>
  <c r="IV30" i="2"/>
  <c r="IV31" i="2"/>
  <c r="IT11" i="2"/>
  <c r="IQ12" i="2"/>
  <c r="IQ13" i="2"/>
  <c r="IQ14" i="2"/>
  <c r="IQ15" i="2"/>
  <c r="IQ16" i="2"/>
  <c r="IQ17" i="2"/>
  <c r="IQ18" i="2"/>
  <c r="IQ21" i="2"/>
  <c r="IQ22" i="2"/>
  <c r="IQ24" i="2"/>
  <c r="IL14" i="2"/>
  <c r="IL16" i="2"/>
  <c r="IL21" i="2"/>
  <c r="IL30" i="2"/>
  <c r="IL31" i="2"/>
  <c r="IL34" i="2"/>
  <c r="IJ11" i="2"/>
  <c r="IJ25" i="2"/>
  <c r="IG14" i="2"/>
  <c r="IG16" i="2"/>
  <c r="IG21" i="2"/>
  <c r="IG30" i="2"/>
  <c r="IG31" i="2"/>
  <c r="IG34" i="2"/>
  <c r="IE11" i="2"/>
  <c r="IE25" i="2"/>
  <c r="HR12" i="2"/>
  <c r="HR13" i="2"/>
  <c r="HR14" i="2"/>
  <c r="HR15" i="2"/>
  <c r="HR16" i="2"/>
  <c r="HR17" i="2"/>
  <c r="HR18" i="2"/>
  <c r="HR19" i="2"/>
  <c r="HR20" i="2"/>
  <c r="HR21" i="2"/>
  <c r="HR22" i="2"/>
  <c r="HR23" i="2"/>
  <c r="HR24" i="2"/>
  <c r="HR26" i="2"/>
  <c r="HR27" i="2"/>
  <c r="HR28" i="2"/>
  <c r="HR29" i="2"/>
  <c r="HR30" i="2"/>
  <c r="HR31" i="2"/>
  <c r="HR32" i="2"/>
  <c r="HR33" i="2"/>
  <c r="HR34" i="2"/>
  <c r="HQ12" i="2"/>
  <c r="HQ13" i="2"/>
  <c r="HQ14" i="2"/>
  <c r="HQ15" i="2"/>
  <c r="HQ16" i="2"/>
  <c r="HQ17" i="2"/>
  <c r="HQ18" i="2"/>
  <c r="HQ19" i="2"/>
  <c r="HQ20" i="2"/>
  <c r="HQ21" i="2"/>
  <c r="HQ22" i="2"/>
  <c r="HQ23" i="2"/>
  <c r="HQ24" i="2"/>
  <c r="HQ26" i="2"/>
  <c r="HQ27" i="2"/>
  <c r="HQ28" i="2"/>
  <c r="HQ29" i="2"/>
  <c r="HQ30" i="2"/>
  <c r="HQ31" i="2"/>
  <c r="HQ32" i="2"/>
  <c r="HQ33" i="2"/>
  <c r="HQ34" i="2"/>
  <c r="HM26" i="2"/>
  <c r="HM27" i="2"/>
  <c r="HM28" i="2"/>
  <c r="HM29" i="2"/>
  <c r="HM30" i="2"/>
  <c r="HM31" i="2"/>
  <c r="HM32" i="2"/>
  <c r="HM33" i="2"/>
  <c r="HM34" i="2"/>
  <c r="HL26" i="2"/>
  <c r="HL27" i="2"/>
  <c r="HL28" i="2"/>
  <c r="HL29" i="2"/>
  <c r="HL30" i="2"/>
  <c r="HL31" i="2"/>
  <c r="HL32" i="2"/>
  <c r="HL33" i="2"/>
  <c r="HL34" i="2"/>
  <c r="HM12" i="2"/>
  <c r="HL12" i="2"/>
  <c r="HM14" i="2"/>
  <c r="HM15" i="2"/>
  <c r="HM16" i="2"/>
  <c r="HM17" i="2"/>
  <c r="HM18" i="2"/>
  <c r="HM19" i="2"/>
  <c r="HM20" i="2"/>
  <c r="HM21" i="2"/>
  <c r="HM22" i="2"/>
  <c r="HM23" i="2"/>
  <c r="HM24" i="2"/>
  <c r="HL14" i="2"/>
  <c r="HL15" i="2"/>
  <c r="HL16" i="2"/>
  <c r="HL17" i="2"/>
  <c r="HL18" i="2"/>
  <c r="HL19" i="2"/>
  <c r="HL20" i="2"/>
  <c r="HL21" i="2"/>
  <c r="HL22" i="2"/>
  <c r="HL23" i="2"/>
  <c r="HL24" i="2"/>
  <c r="HH28" i="2"/>
  <c r="HH33" i="2"/>
  <c r="HG33" i="2"/>
  <c r="HA25" i="2"/>
  <c r="HA10" i="2" s="1"/>
  <c r="GV25" i="2"/>
  <c r="GX28" i="2"/>
  <c r="GI22" i="2"/>
  <c r="GH22" i="2"/>
  <c r="GI13" i="2"/>
  <c r="GI14" i="2"/>
  <c r="GI15" i="2"/>
  <c r="GH13" i="2"/>
  <c r="GH14" i="2"/>
  <c r="GH15" i="2"/>
  <c r="GD13" i="2"/>
  <c r="GD14" i="2"/>
  <c r="GD15" i="2"/>
  <c r="GD22" i="2"/>
  <c r="GC13" i="2"/>
  <c r="GC14" i="2"/>
  <c r="GC15" i="2"/>
  <c r="GC22" i="2"/>
  <c r="GC24" i="2"/>
  <c r="FY27" i="2"/>
  <c r="FY28" i="2"/>
  <c r="FY29" i="2"/>
  <c r="FY30" i="2"/>
  <c r="FY31" i="2"/>
  <c r="FY32" i="2"/>
  <c r="FY33" i="2"/>
  <c r="FX27" i="2"/>
  <c r="FX28" i="2"/>
  <c r="FX29" i="2"/>
  <c r="FX30" i="2"/>
  <c r="FX31" i="2"/>
  <c r="FX32" i="2"/>
  <c r="FY14" i="2"/>
  <c r="FX14" i="2"/>
  <c r="EA27" i="2"/>
  <c r="EA28" i="2"/>
  <c r="EA29" i="2"/>
  <c r="EA30" i="2"/>
  <c r="EA31" i="2"/>
  <c r="EA32" i="2"/>
  <c r="EA33" i="2"/>
  <c r="EA34" i="2"/>
  <c r="EA13" i="2"/>
  <c r="EA14" i="2"/>
  <c r="EA15" i="2"/>
  <c r="EA16" i="2"/>
  <c r="EA17" i="2"/>
  <c r="EA18" i="2"/>
  <c r="EA19" i="2"/>
  <c r="EA20" i="2"/>
  <c r="EA21" i="2"/>
  <c r="EA22" i="2"/>
  <c r="EA23" i="2"/>
  <c r="EA24" i="2"/>
  <c r="DV32" i="2"/>
  <c r="DV13" i="2"/>
  <c r="DV14" i="2"/>
  <c r="DV15" i="2"/>
  <c r="DV16" i="2"/>
  <c r="DV17" i="2"/>
  <c r="DV18" i="2"/>
  <c r="DV19" i="2"/>
  <c r="DV20" i="2"/>
  <c r="DV21" i="2"/>
  <c r="DV22" i="2"/>
  <c r="DV23" i="2"/>
  <c r="DV24" i="2"/>
  <c r="DL21" i="2"/>
  <c r="CR21" i="2"/>
  <c r="CP11" i="2"/>
  <c r="CM21" i="2"/>
  <c r="CK11" i="2"/>
  <c r="CC21" i="2"/>
  <c r="BX14" i="2"/>
  <c r="BS15" i="2"/>
  <c r="BN15" i="2"/>
  <c r="BI15" i="2"/>
  <c r="BD13" i="2"/>
  <c r="BD16" i="2"/>
  <c r="BD22" i="2"/>
  <c r="AJ19" i="2"/>
  <c r="AJ17" i="2"/>
  <c r="AJ34" i="2"/>
  <c r="OI25" i="2"/>
  <c r="IT25" i="2"/>
  <c r="BP25" i="2"/>
  <c r="BQ25" i="2"/>
  <c r="BB11" i="2"/>
  <c r="AT29" i="2"/>
  <c r="K31" i="2"/>
  <c r="CK10" i="2" l="1"/>
  <c r="CP10" i="2"/>
  <c r="GV10" i="2"/>
  <c r="IE10" i="2"/>
  <c r="LL10" i="2"/>
  <c r="IT10" i="2"/>
  <c r="IJ10" i="2"/>
  <c r="BB10" i="2"/>
  <c r="OP28" i="2" l="1"/>
  <c r="OO28" i="2"/>
  <c r="LJ25" i="2" l="1"/>
  <c r="LJ10" i="2" s="1"/>
  <c r="IH11" i="2"/>
  <c r="IH25" i="2"/>
  <c r="IC11" i="2"/>
  <c r="IC25" i="2"/>
  <c r="CW18" i="2"/>
  <c r="CX11" i="2"/>
  <c r="CY11" i="2"/>
  <c r="DB18" i="2"/>
  <c r="CN11" i="2"/>
  <c r="CI11" i="2"/>
  <c r="AZ11" i="2"/>
  <c r="AZ25" i="2"/>
  <c r="CI10" i="2" l="1"/>
  <c r="CN10" i="2"/>
  <c r="IH10" i="2"/>
  <c r="IC10" i="2"/>
  <c r="AZ10" i="2"/>
  <c r="OP16" i="2"/>
  <c r="OP19" i="2"/>
  <c r="OO16" i="2"/>
  <c r="OO19" i="2"/>
  <c r="OM25" i="2"/>
  <c r="ON25" i="2"/>
  <c r="OH25" i="2"/>
  <c r="OK25" i="2" s="1"/>
  <c r="OA19" i="2"/>
  <c r="OA20" i="2"/>
  <c r="OA21" i="2"/>
  <c r="OA22" i="2"/>
  <c r="OA23" i="2"/>
  <c r="OA24" i="2"/>
  <c r="OA26" i="2"/>
  <c r="OA27" i="2"/>
  <c r="OA28" i="2"/>
  <c r="OA29" i="2"/>
  <c r="OA30" i="2"/>
  <c r="OA31" i="2"/>
  <c r="OA32" i="2"/>
  <c r="OA33" i="2"/>
  <c r="OA34" i="2"/>
  <c r="NZ13" i="2"/>
  <c r="NZ26" i="2"/>
  <c r="NZ27" i="2"/>
  <c r="NZ28" i="2"/>
  <c r="NZ29" i="2"/>
  <c r="NZ30" i="2"/>
  <c r="NZ31" i="2"/>
  <c r="NZ32" i="2"/>
  <c r="NZ33" i="2"/>
  <c r="NZ34" i="2"/>
  <c r="NX25" i="2"/>
  <c r="NY25" i="2"/>
  <c r="NV13" i="2"/>
  <c r="NV14" i="2"/>
  <c r="NV15" i="2"/>
  <c r="NV17" i="2"/>
  <c r="NV18" i="2"/>
  <c r="NV19" i="2"/>
  <c r="NV20" i="2"/>
  <c r="NV21" i="2"/>
  <c r="NV24" i="2"/>
  <c r="NU13" i="2"/>
  <c r="NU14" i="2"/>
  <c r="NU15" i="2"/>
  <c r="NU17" i="2"/>
  <c r="NU18" i="2"/>
  <c r="NU19" i="2"/>
  <c r="NU20" i="2"/>
  <c r="NU21" i="2"/>
  <c r="NU24" i="2"/>
  <c r="NS25" i="2"/>
  <c r="NT25" i="2"/>
  <c r="NQ26" i="2"/>
  <c r="NP34" i="2"/>
  <c r="NB13" i="2"/>
  <c r="NB33" i="2"/>
  <c r="MY25" i="2"/>
  <c r="MZ25" i="2"/>
  <c r="MW14" i="2"/>
  <c r="MR26" i="2"/>
  <c r="MR27" i="2"/>
  <c r="MR28" i="2"/>
  <c r="MR29" i="2"/>
  <c r="MR30" i="2"/>
  <c r="MR31" i="2"/>
  <c r="MR32" i="2"/>
  <c r="MR34" i="2"/>
  <c r="MQ26" i="2"/>
  <c r="MQ27" i="2"/>
  <c r="MQ28" i="2"/>
  <c r="MQ29" i="2"/>
  <c r="MQ30" i="2"/>
  <c r="MQ31" i="2"/>
  <c r="MQ32" i="2"/>
  <c r="MQ34" i="2"/>
  <c r="MP25" i="2"/>
  <c r="MO25" i="2"/>
  <c r="MM12" i="2"/>
  <c r="MM14" i="2"/>
  <c r="MM16" i="2"/>
  <c r="MM20" i="2"/>
  <c r="MM21" i="2"/>
  <c r="MM22" i="2"/>
  <c r="MM26" i="2"/>
  <c r="MM27" i="2"/>
  <c r="MM28" i="2"/>
  <c r="MM29" i="2"/>
  <c r="MM30" i="2"/>
  <c r="MM31" i="2"/>
  <c r="MM33" i="2"/>
  <c r="MM34" i="2"/>
  <c r="MJ25" i="2"/>
  <c r="MK25" i="2"/>
  <c r="MH12" i="2"/>
  <c r="MH13" i="2"/>
  <c r="MH14" i="2"/>
  <c r="MH15" i="2"/>
  <c r="MH16" i="2"/>
  <c r="MH17" i="2"/>
  <c r="MH26" i="2"/>
  <c r="ME25" i="2"/>
  <c r="MF25" i="2"/>
  <c r="LX13" i="2"/>
  <c r="LX29" i="2"/>
  <c r="LX30" i="2"/>
  <c r="LX31" i="2"/>
  <c r="LW13" i="2"/>
  <c r="LV25" i="2"/>
  <c r="LU25" i="2"/>
  <c r="LP25" i="2"/>
  <c r="LQ25" i="2"/>
  <c r="LK25" i="2"/>
  <c r="LD30" i="2"/>
  <c r="KR11" i="2"/>
  <c r="KR25" i="2"/>
  <c r="KQ25" i="2"/>
  <c r="KM25" i="2"/>
  <c r="KL25" i="2"/>
  <c r="KG25" i="2"/>
  <c r="KH25" i="2"/>
  <c r="JW25" i="2"/>
  <c r="JX25" i="2"/>
  <c r="JK28" i="2"/>
  <c r="JK30" i="2"/>
  <c r="JH25" i="2"/>
  <c r="JI25" i="2"/>
  <c r="JF12" i="2"/>
  <c r="JF26" i="2"/>
  <c r="JE12" i="2"/>
  <c r="JE26" i="2"/>
  <c r="JC25" i="2"/>
  <c r="JD25" i="2"/>
  <c r="JA12" i="2"/>
  <c r="JA26" i="2"/>
  <c r="IZ12" i="2"/>
  <c r="IZ26" i="2"/>
  <c r="IX25" i="2"/>
  <c r="IY25" i="2"/>
  <c r="IS25" i="2"/>
  <c r="IV25" i="2" s="1"/>
  <c r="IS11" i="2"/>
  <c r="IV11" i="2" s="1"/>
  <c r="IQ28" i="2"/>
  <c r="IQ29" i="2"/>
  <c r="IQ30" i="2"/>
  <c r="IQ31" i="2"/>
  <c r="IQ32" i="2"/>
  <c r="IQ33" i="2"/>
  <c r="IQ34" i="2"/>
  <c r="IN25" i="2"/>
  <c r="IO25" i="2"/>
  <c r="II11" i="2"/>
  <c r="IL11" i="2" s="1"/>
  <c r="II25" i="2"/>
  <c r="IL25" i="2" s="1"/>
  <c r="ID11" i="2"/>
  <c r="IG11" i="2" s="1"/>
  <c r="ID25" i="2"/>
  <c r="IG25" i="2" s="1"/>
  <c r="IB15" i="2"/>
  <c r="IA15" i="2"/>
  <c r="HW15" i="2"/>
  <c r="HV15" i="2"/>
  <c r="HO25" i="2"/>
  <c r="HP25" i="2"/>
  <c r="HJ25" i="2"/>
  <c r="HK25" i="2"/>
  <c r="HH13" i="2"/>
  <c r="HH14" i="2"/>
  <c r="HH16" i="2"/>
  <c r="HH17" i="2"/>
  <c r="HH18" i="2"/>
  <c r="HH19" i="2"/>
  <c r="HH21" i="2"/>
  <c r="HH24" i="2"/>
  <c r="HG13" i="2"/>
  <c r="HG14" i="2"/>
  <c r="HG17" i="2"/>
  <c r="HG18" i="2"/>
  <c r="HG19" i="2"/>
  <c r="HG21" i="2"/>
  <c r="HG24" i="2"/>
  <c r="HG28" i="2"/>
  <c r="HE25" i="2"/>
  <c r="HF25" i="2"/>
  <c r="GZ25" i="2"/>
  <c r="GU25" i="2"/>
  <c r="GI24" i="2"/>
  <c r="GI30" i="2"/>
  <c r="GI31" i="2"/>
  <c r="GH24" i="2"/>
  <c r="GH30" i="2"/>
  <c r="GH31" i="2"/>
  <c r="GF25" i="2"/>
  <c r="GG25" i="2"/>
  <c r="GD24" i="2"/>
  <c r="GD30" i="2"/>
  <c r="GD31" i="2"/>
  <c r="GC30" i="2"/>
  <c r="GC31" i="2"/>
  <c r="GA25" i="2"/>
  <c r="GB25" i="2"/>
  <c r="FY17" i="2"/>
  <c r="FY18" i="2"/>
  <c r="FY19" i="2"/>
  <c r="FY20" i="2"/>
  <c r="FY21" i="2"/>
  <c r="FX17" i="2"/>
  <c r="FX18" i="2"/>
  <c r="FX19" i="2"/>
  <c r="FX20" i="2"/>
  <c r="FX21" i="2"/>
  <c r="FY13" i="2"/>
  <c r="FX13" i="2"/>
  <c r="FY26" i="2"/>
  <c r="FY34" i="2"/>
  <c r="FX26" i="2"/>
  <c r="FX33" i="2"/>
  <c r="FX34" i="2"/>
  <c r="FV25" i="2"/>
  <c r="FW25" i="2"/>
  <c r="FO27" i="2"/>
  <c r="EK32" i="2"/>
  <c r="EK13" i="2"/>
  <c r="EK15" i="2"/>
  <c r="EK16" i="2"/>
  <c r="EK29" i="2"/>
  <c r="EK30" i="2"/>
  <c r="EK31" i="2"/>
  <c r="EH25" i="2"/>
  <c r="EI25" i="2"/>
  <c r="EF13" i="2"/>
  <c r="EF15" i="2"/>
  <c r="EF16" i="2"/>
  <c r="EF29" i="2"/>
  <c r="EF30" i="2"/>
  <c r="EF31" i="2"/>
  <c r="EF32" i="2"/>
  <c r="EE15" i="2"/>
  <c r="EE16" i="2"/>
  <c r="EE29" i="2"/>
  <c r="EE30" i="2"/>
  <c r="EE31" i="2"/>
  <c r="EE32" i="2"/>
  <c r="EC25" i="2"/>
  <c r="ED25" i="2"/>
  <c r="EA12" i="2"/>
  <c r="EA26" i="2"/>
  <c r="DY25" i="2"/>
  <c r="DX25" i="2"/>
  <c r="DV12" i="2"/>
  <c r="DV26" i="2"/>
  <c r="DV27" i="2"/>
  <c r="DV28" i="2"/>
  <c r="DV29" i="2"/>
  <c r="DV30" i="2"/>
  <c r="DV31" i="2"/>
  <c r="DV33" i="2"/>
  <c r="DV34" i="2"/>
  <c r="DS25" i="2"/>
  <c r="DT25" i="2"/>
  <c r="DQ30" i="2"/>
  <c r="DQ31" i="2"/>
  <c r="DQ32" i="2"/>
  <c r="DQ33" i="2"/>
  <c r="DQ13" i="2"/>
  <c r="DQ22" i="2"/>
  <c r="DN25" i="2"/>
  <c r="DO25" i="2"/>
  <c r="DG18" i="2"/>
  <c r="DD25" i="2"/>
  <c r="DE25" i="2"/>
  <c r="CO11" i="2"/>
  <c r="CJ11" i="2"/>
  <c r="BS14" i="2"/>
  <c r="BA25" i="2"/>
  <c r="BA11" i="2"/>
  <c r="BD11" i="2" s="1"/>
  <c r="AR25" i="2"/>
  <c r="AQ25" i="2"/>
  <c r="AO19" i="2"/>
  <c r="AO28" i="2"/>
  <c r="AO30" i="2"/>
  <c r="AL25" i="2"/>
  <c r="AM25" i="2"/>
  <c r="AG25" i="2"/>
  <c r="Z26" i="2"/>
  <c r="Z28" i="2"/>
  <c r="Y26" i="2"/>
  <c r="Y28" i="2"/>
  <c r="U26" i="2"/>
  <c r="U28" i="2"/>
  <c r="T26" i="2"/>
  <c r="T28" i="2"/>
  <c r="M25" i="2"/>
  <c r="N25" i="2"/>
  <c r="KT25" i="2" l="1"/>
  <c r="GZ10" i="2"/>
  <c r="HC10" i="2" s="1"/>
  <c r="HC25" i="2"/>
  <c r="JZ25" i="2"/>
  <c r="CJ10" i="2"/>
  <c r="CM10" i="2" s="1"/>
  <c r="CM11" i="2"/>
  <c r="GU10" i="2"/>
  <c r="GX10" i="2" s="1"/>
  <c r="GX25" i="2"/>
  <c r="KJ25" i="2"/>
  <c r="LK10" i="2"/>
  <c r="LN10" i="2" s="1"/>
  <c r="LN25" i="2"/>
  <c r="CO10" i="2"/>
  <c r="CR10" i="2" s="1"/>
  <c r="CR11" i="2"/>
  <c r="HR25" i="2"/>
  <c r="KO25" i="2"/>
  <c r="JA25" i="2"/>
  <c r="JK25" i="2"/>
  <c r="LX25" i="2"/>
  <c r="MH25" i="2"/>
  <c r="MM25" i="2"/>
  <c r="OA25" i="2"/>
  <c r="HM25" i="2"/>
  <c r="NB25" i="2"/>
  <c r="MR25" i="2"/>
  <c r="NV25" i="2"/>
  <c r="BA10" i="2"/>
  <c r="BD10" i="2" s="1"/>
  <c r="ID10" i="2"/>
  <c r="IG10" i="2" s="1"/>
  <c r="JF25" i="2"/>
  <c r="GI25" i="2"/>
  <c r="IS10" i="2"/>
  <c r="IV10" i="2" s="1"/>
  <c r="EA25" i="2"/>
  <c r="EF25" i="2"/>
  <c r="GD25" i="2"/>
  <c r="II10" i="2"/>
  <c r="IL10" i="2" s="1"/>
  <c r="KR10" i="2"/>
  <c r="DV25" i="2"/>
  <c r="HH25" i="2"/>
  <c r="EK25" i="2"/>
  <c r="AO25" i="2"/>
  <c r="OF13" i="2" l="1"/>
  <c r="K16" i="2" l="1"/>
  <c r="J16" i="2"/>
  <c r="KQ11" i="2" l="1"/>
  <c r="KT11" i="2" s="1"/>
  <c r="CZ25" i="2"/>
  <c r="CY25" i="2"/>
  <c r="CX25" i="2"/>
  <c r="CZ11" i="2"/>
  <c r="BS27" i="2"/>
  <c r="BS34" i="2"/>
  <c r="BS20" i="2"/>
  <c r="BN13" i="2"/>
  <c r="BM13" i="2"/>
  <c r="BI13" i="2"/>
  <c r="BH13" i="2"/>
  <c r="AR11" i="2"/>
  <c r="OP13" i="2"/>
  <c r="OP15" i="2"/>
  <c r="OP20" i="2"/>
  <c r="OP24" i="2"/>
  <c r="OP27" i="2"/>
  <c r="OP29" i="2"/>
  <c r="OP34" i="2"/>
  <c r="OO13" i="2"/>
  <c r="OO15" i="2"/>
  <c r="OO20" i="2"/>
  <c r="OO24" i="2"/>
  <c r="OO27" i="2"/>
  <c r="OO29" i="2"/>
  <c r="OO34" i="2"/>
  <c r="OE13" i="2"/>
  <c r="OA12" i="2"/>
  <c r="NZ12" i="2"/>
  <c r="MW13" i="2"/>
  <c r="MW15" i="2"/>
  <c r="MT25" i="2"/>
  <c r="MU25" i="2"/>
  <c r="LS13" i="2"/>
  <c r="LS15" i="2"/>
  <c r="LS16" i="2"/>
  <c r="LS17" i="2"/>
  <c r="LS18" i="2"/>
  <c r="LS19" i="2"/>
  <c r="LS20" i="2"/>
  <c r="LS21" i="2"/>
  <c r="LS22" i="2"/>
  <c r="LS23" i="2"/>
  <c r="LS24" i="2"/>
  <c r="LS26" i="2"/>
  <c r="LS27" i="2"/>
  <c r="LS28" i="2"/>
  <c r="LS29" i="2"/>
  <c r="LS30" i="2"/>
  <c r="LS31" i="2"/>
  <c r="LS33" i="2"/>
  <c r="LS34" i="2"/>
  <c r="JK21" i="2"/>
  <c r="JK24" i="2"/>
  <c r="JJ21" i="2"/>
  <c r="JJ24" i="2"/>
  <c r="IQ27" i="2"/>
  <c r="HM13" i="2"/>
  <c r="HL13" i="2"/>
  <c r="FY12" i="2"/>
  <c r="FY15" i="2"/>
  <c r="FY16" i="2"/>
  <c r="FY22" i="2"/>
  <c r="FY23" i="2"/>
  <c r="FY24" i="2"/>
  <c r="FX12" i="2"/>
  <c r="FX15" i="2"/>
  <c r="FX16" i="2"/>
  <c r="FX22" i="2"/>
  <c r="FX23" i="2"/>
  <c r="FX24" i="2"/>
  <c r="FJ13" i="2"/>
  <c r="FI13" i="2"/>
  <c r="FE13" i="2"/>
  <c r="FD13" i="2"/>
  <c r="EZ12" i="2"/>
  <c r="EZ15" i="2"/>
  <c r="EY12" i="2"/>
  <c r="EY15" i="2"/>
  <c r="EU12" i="2"/>
  <c r="EU15" i="2"/>
  <c r="ET12" i="2"/>
  <c r="ET15" i="2"/>
  <c r="ER25" i="2"/>
  <c r="ES25" i="2"/>
  <c r="EG25" i="2"/>
  <c r="DQ12" i="2"/>
  <c r="DQ14" i="2"/>
  <c r="DQ15" i="2"/>
  <c r="DQ16" i="2"/>
  <c r="DQ17" i="2"/>
  <c r="DQ18" i="2"/>
  <c r="DQ19" i="2"/>
  <c r="DQ20" i="2"/>
  <c r="DQ21" i="2"/>
  <c r="DQ23" i="2"/>
  <c r="DQ24" i="2"/>
  <c r="DQ26" i="2"/>
  <c r="DQ27" i="2"/>
  <c r="DQ28" i="2"/>
  <c r="DQ29" i="2"/>
  <c r="DQ34" i="2"/>
  <c r="BS13" i="2"/>
  <c r="AT32" i="2"/>
  <c r="AT26" i="2"/>
  <c r="P15" i="2"/>
  <c r="P16" i="2"/>
  <c r="P17" i="2"/>
  <c r="P18" i="2"/>
  <c r="P19" i="2"/>
  <c r="P20" i="2"/>
  <c r="P21" i="2"/>
  <c r="P22" i="2"/>
  <c r="P23" i="2"/>
  <c r="P24" i="2"/>
  <c r="P26" i="2"/>
  <c r="P27" i="2"/>
  <c r="P28" i="2"/>
  <c r="P29" i="2"/>
  <c r="P30" i="2"/>
  <c r="P31" i="2"/>
  <c r="P32" i="2"/>
  <c r="P33" i="2"/>
  <c r="P34" i="2"/>
  <c r="P12" i="2"/>
  <c r="O13" i="2"/>
  <c r="O14" i="2"/>
  <c r="O15" i="2"/>
  <c r="O16" i="2"/>
  <c r="O17" i="2"/>
  <c r="O18" i="2"/>
  <c r="O19" i="2"/>
  <c r="O20" i="2"/>
  <c r="O21" i="2"/>
  <c r="O22" i="2"/>
  <c r="O23" i="2"/>
  <c r="O24" i="2"/>
  <c r="O26" i="2"/>
  <c r="O27" i="2"/>
  <c r="O28" i="2"/>
  <c r="O29" i="2"/>
  <c r="O30" i="2"/>
  <c r="O31" i="2"/>
  <c r="O32" i="2"/>
  <c r="O33" i="2"/>
  <c r="O34" i="2"/>
  <c r="O12" i="2"/>
  <c r="H25" i="2"/>
  <c r="I25" i="2"/>
  <c r="FY25" i="2" l="1"/>
  <c r="BS25" i="2"/>
  <c r="KQ10" i="2"/>
  <c r="KT10" i="2" s="1"/>
  <c r="LS25" i="2"/>
  <c r="CZ10" i="2"/>
  <c r="P25" i="2"/>
  <c r="DQ25" i="2"/>
  <c r="IQ25" i="2"/>
  <c r="C11" i="2"/>
  <c r="FM25" i="2"/>
  <c r="FN25" i="2" s="1"/>
  <c r="FL25" i="2"/>
  <c r="FL10" i="2" s="1"/>
  <c r="NG34" i="2"/>
  <c r="NF34" i="2"/>
  <c r="LR34" i="2"/>
  <c r="NG33" i="2"/>
  <c r="NF33" i="2"/>
  <c r="LR33" i="2"/>
  <c r="KE33" i="2"/>
  <c r="KD33" i="2"/>
  <c r="NG32" i="2"/>
  <c r="NF32" i="2"/>
  <c r="KE32" i="2"/>
  <c r="KD32" i="2"/>
  <c r="NG31" i="2"/>
  <c r="NF31" i="2"/>
  <c r="LR31" i="2"/>
  <c r="NG30" i="2"/>
  <c r="NF30" i="2"/>
  <c r="LR30" i="2"/>
  <c r="NG29" i="2"/>
  <c r="NF29" i="2"/>
  <c r="LR29" i="2"/>
  <c r="KE29" i="2"/>
  <c r="KD29" i="2"/>
  <c r="NG28" i="2"/>
  <c r="NF28" i="2"/>
  <c r="LR28" i="2"/>
  <c r="KE28" i="2"/>
  <c r="KD28" i="2"/>
  <c r="NG27" i="2"/>
  <c r="NF27" i="2"/>
  <c r="LR27" i="2"/>
  <c r="KE27" i="2"/>
  <c r="KD27" i="2"/>
  <c r="NG26" i="2"/>
  <c r="NF26" i="2"/>
  <c r="LR26" i="2"/>
  <c r="KE26" i="2"/>
  <c r="KD26" i="2"/>
  <c r="OP25" i="2"/>
  <c r="OO25" i="2"/>
  <c r="OD25" i="2"/>
  <c r="OC25" i="2"/>
  <c r="NZ25" i="2"/>
  <c r="NU25" i="2"/>
  <c r="NO25" i="2"/>
  <c r="NN25" i="2"/>
  <c r="NM25" i="2"/>
  <c r="NJ25" i="2"/>
  <c r="NI25" i="2"/>
  <c r="NH25" i="2"/>
  <c r="NE25" i="2"/>
  <c r="ND25" i="2"/>
  <c r="NC25" i="2"/>
  <c r="MX25" i="2"/>
  <c r="MS25" i="2"/>
  <c r="MQ25" i="2"/>
  <c r="MI25" i="2"/>
  <c r="LT25" i="2"/>
  <c r="LG25" i="2"/>
  <c r="LF25" i="2"/>
  <c r="LE25" i="2"/>
  <c r="LB25" i="2"/>
  <c r="LA25" i="2"/>
  <c r="KZ25" i="2"/>
  <c r="KK25" i="2"/>
  <c r="KI25" i="2"/>
  <c r="KC25" i="2"/>
  <c r="KB25" i="2"/>
  <c r="KA25" i="2"/>
  <c r="JY25" i="2"/>
  <c r="LR24" i="2"/>
  <c r="LR23" i="2"/>
  <c r="LR22" i="2"/>
  <c r="LR21" i="2"/>
  <c r="LR20" i="2"/>
  <c r="LR19" i="2"/>
  <c r="LR18" i="2"/>
  <c r="LR17" i="2"/>
  <c r="LR16" i="2"/>
  <c r="LR15" i="2"/>
  <c r="NL14" i="2"/>
  <c r="NK14" i="2"/>
  <c r="LR13" i="2"/>
  <c r="ON11" i="2"/>
  <c r="OM11" i="2"/>
  <c r="OL11" i="2"/>
  <c r="OI11" i="2"/>
  <c r="OH11" i="2"/>
  <c r="OH10" i="2" s="1"/>
  <c r="OG11" i="2"/>
  <c r="OG10" i="2" s="1"/>
  <c r="OD11" i="2"/>
  <c r="OC11" i="2"/>
  <c r="OB11" i="2"/>
  <c r="NY11" i="2"/>
  <c r="NX11" i="2"/>
  <c r="NX10" i="2" s="1"/>
  <c r="NW11" i="2"/>
  <c r="NT11" i="2"/>
  <c r="NS11" i="2"/>
  <c r="NR11" i="2"/>
  <c r="NO11" i="2"/>
  <c r="NN11" i="2"/>
  <c r="NM11" i="2"/>
  <c r="NJ11" i="2"/>
  <c r="NI11" i="2"/>
  <c r="NH11" i="2"/>
  <c r="NE11" i="2"/>
  <c r="ND11" i="2"/>
  <c r="NC11" i="2"/>
  <c r="MZ11" i="2"/>
  <c r="MY11" i="2"/>
  <c r="MX11" i="2"/>
  <c r="MU11" i="2"/>
  <c r="MT11" i="2"/>
  <c r="MS11" i="2"/>
  <c r="MP11" i="2"/>
  <c r="MO11" i="2"/>
  <c r="MO10" i="2" s="1"/>
  <c r="MN11" i="2"/>
  <c r="MK11" i="2"/>
  <c r="MJ11" i="2"/>
  <c r="MJ10" i="2" s="1"/>
  <c r="MI11" i="2"/>
  <c r="MF11" i="2"/>
  <c r="ME11" i="2"/>
  <c r="MD11" i="2"/>
  <c r="LV11" i="2"/>
  <c r="LU11" i="2"/>
  <c r="LT11" i="2"/>
  <c r="LQ11" i="2"/>
  <c r="LQ10" i="2" s="1"/>
  <c r="LP11" i="2"/>
  <c r="LO11" i="2"/>
  <c r="LG11" i="2"/>
  <c r="LF11" i="2"/>
  <c r="LE11" i="2"/>
  <c r="LB11" i="2"/>
  <c r="LA11" i="2"/>
  <c r="KZ11" i="2"/>
  <c r="KM11" i="2"/>
  <c r="KL11" i="2"/>
  <c r="KK11" i="2"/>
  <c r="KH11" i="2"/>
  <c r="KG11" i="2"/>
  <c r="KF11" i="2"/>
  <c r="KC11" i="2"/>
  <c r="KB11" i="2"/>
  <c r="KA11" i="2"/>
  <c r="JX11" i="2"/>
  <c r="JW11" i="2"/>
  <c r="JV11" i="2"/>
  <c r="OI10" i="2" l="1"/>
  <c r="OK11" i="2"/>
  <c r="LI11" i="2"/>
  <c r="NP25" i="2"/>
  <c r="NB11" i="2"/>
  <c r="LD25" i="2"/>
  <c r="LX11" i="2"/>
  <c r="LW11" i="2"/>
  <c r="JZ11" i="2"/>
  <c r="JY11" i="2"/>
  <c r="MI10" i="2"/>
  <c r="KO11" i="2"/>
  <c r="KI11" i="2"/>
  <c r="KJ11" i="2"/>
  <c r="FM10" i="2"/>
  <c r="FO25" i="2"/>
  <c r="OF11" i="2"/>
  <c r="OE11" i="2"/>
  <c r="NC10" i="2"/>
  <c r="JX10" i="2"/>
  <c r="OM10" i="2"/>
  <c r="OP11" i="2"/>
  <c r="OO11" i="2"/>
  <c r="KH10" i="2"/>
  <c r="KZ10" i="2"/>
  <c r="LF10" i="2"/>
  <c r="KG10" i="2"/>
  <c r="LE10" i="2"/>
  <c r="NV11" i="2"/>
  <c r="NU11" i="2"/>
  <c r="MD10" i="2"/>
  <c r="MX10" i="2"/>
  <c r="NR10" i="2"/>
  <c r="OD10" i="2"/>
  <c r="NQ25" i="2"/>
  <c r="MP10" i="2"/>
  <c r="MQ11" i="2"/>
  <c r="MR11" i="2"/>
  <c r="MM11" i="2"/>
  <c r="MH11" i="2"/>
  <c r="NY10" i="2"/>
  <c r="OA11" i="2"/>
  <c r="NZ11" i="2"/>
  <c r="NM10" i="2"/>
  <c r="NG25" i="2"/>
  <c r="ND10" i="2"/>
  <c r="NE10" i="2"/>
  <c r="NH10" i="2"/>
  <c r="NL11" i="2"/>
  <c r="OL10" i="2"/>
  <c r="KD25" i="2"/>
  <c r="KM10" i="2"/>
  <c r="LP10" i="2"/>
  <c r="LS10" i="2" s="1"/>
  <c r="LV10" i="2"/>
  <c r="MU10" i="2"/>
  <c r="NI10" i="2"/>
  <c r="NO10" i="2"/>
  <c r="NW10" i="2"/>
  <c r="OC10" i="2"/>
  <c r="JW10" i="2"/>
  <c r="KC10" i="2"/>
  <c r="KK10" i="2"/>
  <c r="LA10" i="2"/>
  <c r="LG10" i="2"/>
  <c r="MY10" i="2"/>
  <c r="NS10" i="2"/>
  <c r="E14" i="2"/>
  <c r="KL10" i="2"/>
  <c r="LO10" i="2"/>
  <c r="LR10" i="2" s="1"/>
  <c r="MF10" i="2"/>
  <c r="MT10" i="2"/>
  <c r="KA10" i="2"/>
  <c r="MW11" i="2"/>
  <c r="MZ10" i="2"/>
  <c r="NN10" i="2"/>
  <c r="NT10" i="2"/>
  <c r="OB10" i="2"/>
  <c r="ON10" i="2"/>
  <c r="KE25" i="2"/>
  <c r="LR25" i="2"/>
  <c r="KF10" i="2"/>
  <c r="LB10" i="2"/>
  <c r="LU10" i="2"/>
  <c r="MN10" i="2"/>
  <c r="JV10" i="2"/>
  <c r="KB10" i="2"/>
  <c r="LT10" i="2"/>
  <c r="ME10" i="2"/>
  <c r="MK10" i="2"/>
  <c r="MS10" i="2"/>
  <c r="NJ10" i="2"/>
  <c r="LR11" i="2"/>
  <c r="NK11" i="2"/>
  <c r="NF25" i="2"/>
  <c r="LS11" i="2"/>
  <c r="GO25" i="2"/>
  <c r="E18" i="2"/>
  <c r="E16" i="2"/>
  <c r="E20" i="2"/>
  <c r="E24" i="2"/>
  <c r="E27" i="2"/>
  <c r="E29" i="2"/>
  <c r="F30" i="2"/>
  <c r="F31" i="2"/>
  <c r="JB11" i="2"/>
  <c r="JC11" i="2"/>
  <c r="JD11" i="2"/>
  <c r="JE25" i="2"/>
  <c r="IZ25" i="2"/>
  <c r="HY11" i="2"/>
  <c r="HY10" i="2" s="1"/>
  <c r="HZ11" i="2"/>
  <c r="HX11" i="2"/>
  <c r="HX10" i="2" s="1"/>
  <c r="HO11" i="2"/>
  <c r="HP11" i="2"/>
  <c r="HN11" i="2"/>
  <c r="HQ25" i="2"/>
  <c r="HL25" i="2"/>
  <c r="GY10" i="2"/>
  <c r="HB10" i="2" s="1"/>
  <c r="GT10" i="2"/>
  <c r="GP25" i="2"/>
  <c r="GQ25" i="2"/>
  <c r="GO11" i="2"/>
  <c r="GP11" i="2"/>
  <c r="GQ11" i="2"/>
  <c r="GK25" i="2"/>
  <c r="GJ25" i="2"/>
  <c r="GB11" i="2"/>
  <c r="GE11" i="2"/>
  <c r="GF11" i="2"/>
  <c r="GG11" i="2"/>
  <c r="GH25" i="2"/>
  <c r="GC25" i="2"/>
  <c r="FT16" i="2"/>
  <c r="FH25" i="2"/>
  <c r="FG25" i="2"/>
  <c r="FF25" i="2"/>
  <c r="FF11" i="2"/>
  <c r="FG11" i="2"/>
  <c r="FH11" i="2"/>
  <c r="EW11" i="2"/>
  <c r="EW10" i="2" s="1"/>
  <c r="EX11" i="2"/>
  <c r="EV11" i="2"/>
  <c r="EV10" i="2" s="1"/>
  <c r="EI11" i="2"/>
  <c r="EH11" i="2"/>
  <c r="EE25" i="2"/>
  <c r="EG10" i="2"/>
  <c r="DX11" i="2"/>
  <c r="DY11" i="2"/>
  <c r="DW25" i="2"/>
  <c r="DW11" i="2"/>
  <c r="DR25" i="2"/>
  <c r="DM25" i="2"/>
  <c r="CF11" i="2"/>
  <c r="CE11" i="2"/>
  <c r="CE10" i="2" s="1"/>
  <c r="CD11" i="2"/>
  <c r="CD10" i="2" s="1"/>
  <c r="BQ11" i="2"/>
  <c r="BP11" i="2"/>
  <c r="BO25" i="2"/>
  <c r="BO11" i="2"/>
  <c r="BL11" i="2"/>
  <c r="BK11" i="2"/>
  <c r="BK10" i="2" s="1"/>
  <c r="BJ11" i="2"/>
  <c r="BJ10" i="2" s="1"/>
  <c r="Q11" i="2"/>
  <c r="X25" i="2"/>
  <c r="W25" i="2"/>
  <c r="X11" i="2"/>
  <c r="W11" i="2"/>
  <c r="V11" i="2"/>
  <c r="JQ25" i="2"/>
  <c r="JJ25" i="2"/>
  <c r="IM25" i="2"/>
  <c r="HG25" i="2"/>
  <c r="FX25" i="2"/>
  <c r="AS27" i="2"/>
  <c r="AS25" i="2"/>
  <c r="O25" i="2"/>
  <c r="J25" i="2"/>
  <c r="AT27" i="2"/>
  <c r="P13" i="2"/>
  <c r="P14" i="2"/>
  <c r="K12" i="2"/>
  <c r="K13" i="2"/>
  <c r="K14" i="2"/>
  <c r="K15" i="2"/>
  <c r="K21" i="2"/>
  <c r="K24" i="2"/>
  <c r="J12" i="2"/>
  <c r="J13" i="2"/>
  <c r="J14" i="2"/>
  <c r="J15" i="2"/>
  <c r="J21" i="2"/>
  <c r="J24" i="2"/>
  <c r="K30" i="2"/>
  <c r="J30" i="2"/>
  <c r="K29" i="2"/>
  <c r="J29" i="2"/>
  <c r="FP25" i="2"/>
  <c r="FA25" i="2"/>
  <c r="EQ25" i="2"/>
  <c r="DC25" i="2"/>
  <c r="AK25" i="2"/>
  <c r="BZ25" i="2"/>
  <c r="CA25" i="2"/>
  <c r="JR25" i="2"/>
  <c r="JS25" i="2"/>
  <c r="JM25" i="2"/>
  <c r="JN25" i="2"/>
  <c r="HT25" i="2"/>
  <c r="HU25" i="2"/>
  <c r="GL25" i="2"/>
  <c r="GK11" i="2"/>
  <c r="GL11" i="2"/>
  <c r="GJ11" i="2"/>
  <c r="FQ25" i="2"/>
  <c r="FR25" i="2"/>
  <c r="FC25" i="2"/>
  <c r="FB25" i="2"/>
  <c r="FA11" i="2"/>
  <c r="FC11" i="2"/>
  <c r="FB11" i="2"/>
  <c r="DI25" i="2"/>
  <c r="DJ25" i="2"/>
  <c r="BU25" i="2"/>
  <c r="BV25" i="2"/>
  <c r="BE11" i="2"/>
  <c r="BE10" i="2" s="1"/>
  <c r="BF11" i="2"/>
  <c r="BF10" i="2" s="1"/>
  <c r="BG11" i="2"/>
  <c r="AH25" i="2"/>
  <c r="AJ25" i="2" s="1"/>
  <c r="R25" i="2"/>
  <c r="S25" i="2"/>
  <c r="HK11" i="2"/>
  <c r="HS11" i="2"/>
  <c r="HT11" i="2"/>
  <c r="HU11" i="2"/>
  <c r="K25" i="2"/>
  <c r="AF25" i="2"/>
  <c r="AV25" i="2"/>
  <c r="AW25" i="2"/>
  <c r="BT25" i="2"/>
  <c r="BY25" i="2"/>
  <c r="CS25" i="2"/>
  <c r="CT25" i="2"/>
  <c r="CU25" i="2"/>
  <c r="DH25" i="2"/>
  <c r="HS25" i="2"/>
  <c r="JL25" i="2"/>
  <c r="G11" i="2"/>
  <c r="H11" i="2"/>
  <c r="I11" i="2"/>
  <c r="L11" i="2"/>
  <c r="M11" i="2"/>
  <c r="N11" i="2"/>
  <c r="R11" i="2"/>
  <c r="S11" i="2"/>
  <c r="AF11" i="2"/>
  <c r="AG11" i="2"/>
  <c r="AH11" i="2"/>
  <c r="AK11" i="2"/>
  <c r="AL11" i="2"/>
  <c r="AL10" i="2" s="1"/>
  <c r="AM11" i="2"/>
  <c r="AP11" i="2"/>
  <c r="AQ11" i="2"/>
  <c r="AU11" i="2"/>
  <c r="AV11" i="2"/>
  <c r="AW11" i="2"/>
  <c r="BT11" i="2"/>
  <c r="BU11" i="2"/>
  <c r="BV11" i="2"/>
  <c r="BY11" i="2"/>
  <c r="BZ11" i="2"/>
  <c r="CA11" i="2"/>
  <c r="CS11" i="2"/>
  <c r="CT11" i="2"/>
  <c r="CU11" i="2"/>
  <c r="DC11" i="2"/>
  <c r="DD11" i="2"/>
  <c r="DE11" i="2"/>
  <c r="DH11" i="2"/>
  <c r="DI11" i="2"/>
  <c r="DJ11" i="2"/>
  <c r="DM11" i="2"/>
  <c r="DN11" i="2"/>
  <c r="DR11" i="2"/>
  <c r="DS11" i="2"/>
  <c r="DT11" i="2"/>
  <c r="EB11" i="2"/>
  <c r="EC11" i="2"/>
  <c r="EC10" i="2" s="1"/>
  <c r="ED11" i="2"/>
  <c r="EQ11" i="2"/>
  <c r="ER11" i="2"/>
  <c r="ES11" i="2"/>
  <c r="FP11" i="2"/>
  <c r="FQ11" i="2"/>
  <c r="FR11" i="2"/>
  <c r="FU11" i="2"/>
  <c r="FV11" i="2"/>
  <c r="FW11" i="2"/>
  <c r="FZ11" i="2"/>
  <c r="GA11" i="2"/>
  <c r="GA10" i="2" s="1"/>
  <c r="HD11" i="2"/>
  <c r="HE11" i="2"/>
  <c r="HE10" i="2" s="1"/>
  <c r="HF11" i="2"/>
  <c r="HI11" i="2"/>
  <c r="HJ11" i="2"/>
  <c r="HJ10" i="2" s="1"/>
  <c r="IM11" i="2"/>
  <c r="IN11" i="2"/>
  <c r="IN10" i="2" s="1"/>
  <c r="IO11" i="2"/>
  <c r="IW11" i="2"/>
  <c r="IX11" i="2"/>
  <c r="IX10" i="2" s="1"/>
  <c r="IY11" i="2"/>
  <c r="JG11" i="2"/>
  <c r="JH11" i="2"/>
  <c r="JI11" i="2"/>
  <c r="JL11" i="2"/>
  <c r="JM11" i="2"/>
  <c r="JN11" i="2"/>
  <c r="JQ11" i="2"/>
  <c r="JR11" i="2"/>
  <c r="JS11" i="2"/>
  <c r="DO11" i="2"/>
  <c r="F18" i="2"/>
  <c r="D25" i="2" l="1"/>
  <c r="OK10" i="2"/>
  <c r="OJ10" i="2"/>
  <c r="AJ11" i="2"/>
  <c r="LI10" i="2"/>
  <c r="FO10" i="2"/>
  <c r="FN10" i="2"/>
  <c r="JP11" i="2"/>
  <c r="DL11" i="2"/>
  <c r="BX11" i="2"/>
  <c r="JU11" i="2"/>
  <c r="CC11" i="2"/>
  <c r="CF10" i="2"/>
  <c r="CH11" i="2"/>
  <c r="GN25" i="2"/>
  <c r="GM25" i="2"/>
  <c r="GS25" i="2"/>
  <c r="GR25" i="2"/>
  <c r="HI10" i="2"/>
  <c r="C10" i="2"/>
  <c r="FU10" i="2"/>
  <c r="DG11" i="2"/>
  <c r="LW10" i="2"/>
  <c r="LX10" i="2"/>
  <c r="NB10" i="2"/>
  <c r="LD10" i="2"/>
  <c r="NG10" i="2"/>
  <c r="KO10" i="2"/>
  <c r="JY10" i="2"/>
  <c r="JZ10" i="2"/>
  <c r="KJ10" i="2"/>
  <c r="KI10" i="2"/>
  <c r="Y25" i="2"/>
  <c r="Z25" i="2"/>
  <c r="HZ10" i="2"/>
  <c r="IB11" i="2"/>
  <c r="IA11" i="2"/>
  <c r="CW11" i="2"/>
  <c r="CX10" i="2"/>
  <c r="HW11" i="2"/>
  <c r="HV11" i="2"/>
  <c r="CY10" i="2"/>
  <c r="DB10" i="2" s="1"/>
  <c r="DB11" i="2"/>
  <c r="GC11" i="2"/>
  <c r="GD11" i="2"/>
  <c r="GH11" i="2"/>
  <c r="GI11" i="2"/>
  <c r="AP10" i="2"/>
  <c r="AO11" i="2"/>
  <c r="U25" i="2"/>
  <c r="T25" i="2"/>
  <c r="OF10" i="2"/>
  <c r="NF10" i="2"/>
  <c r="GB10" i="2"/>
  <c r="DM10" i="2"/>
  <c r="OE10" i="2"/>
  <c r="JS10" i="2"/>
  <c r="BZ10" i="2"/>
  <c r="NP10" i="2"/>
  <c r="AK10" i="2"/>
  <c r="V10" i="2"/>
  <c r="FF10" i="2"/>
  <c r="NQ10" i="2"/>
  <c r="MW10" i="2"/>
  <c r="OP10" i="2"/>
  <c r="OO10" i="2"/>
  <c r="IW10" i="2"/>
  <c r="BV10" i="2"/>
  <c r="BL10" i="2"/>
  <c r="BM11" i="2"/>
  <c r="BN11" i="2"/>
  <c r="BG10" i="2"/>
  <c r="BH11" i="2"/>
  <c r="BI11" i="2"/>
  <c r="HS10" i="2"/>
  <c r="EX10" i="2"/>
  <c r="EZ11" i="2"/>
  <c r="EY11" i="2"/>
  <c r="DQ11" i="2"/>
  <c r="IQ11" i="2"/>
  <c r="HD10" i="2"/>
  <c r="CS10" i="2"/>
  <c r="HM11" i="2"/>
  <c r="HL11" i="2"/>
  <c r="GP10" i="2"/>
  <c r="IY10" i="2"/>
  <c r="JA11" i="2"/>
  <c r="IZ11" i="2"/>
  <c r="EU11" i="2"/>
  <c r="ET11" i="2"/>
  <c r="DR10" i="2"/>
  <c r="DI10" i="2"/>
  <c r="DC10" i="2"/>
  <c r="HU10" i="2"/>
  <c r="FD11" i="2"/>
  <c r="FE11" i="2"/>
  <c r="X10" i="2"/>
  <c r="BS11" i="2"/>
  <c r="EK11" i="2"/>
  <c r="FJ11" i="2"/>
  <c r="FI11" i="2"/>
  <c r="HP10" i="2"/>
  <c r="HQ11" i="2"/>
  <c r="HR11" i="2"/>
  <c r="KD10" i="2"/>
  <c r="FX11" i="2"/>
  <c r="FY11" i="2"/>
  <c r="DT10" i="2"/>
  <c r="DV11" i="2"/>
  <c r="EA11" i="2"/>
  <c r="EF11" i="2"/>
  <c r="EE11" i="2"/>
  <c r="JF11" i="2"/>
  <c r="JE11" i="2"/>
  <c r="JI10" i="2"/>
  <c r="JK11" i="2"/>
  <c r="JJ11" i="2"/>
  <c r="HG11" i="2"/>
  <c r="HH11" i="2"/>
  <c r="EB10" i="2"/>
  <c r="FA10" i="2"/>
  <c r="GQ10" i="2"/>
  <c r="NU10" i="2"/>
  <c r="NV10" i="2"/>
  <c r="AV10" i="2"/>
  <c r="MM10" i="2"/>
  <c r="MH10" i="2"/>
  <c r="AU10" i="2"/>
  <c r="MQ10" i="2"/>
  <c r="MR10" i="2"/>
  <c r="OA10" i="2"/>
  <c r="NZ10" i="2"/>
  <c r="KE10" i="2"/>
  <c r="F14" i="2"/>
  <c r="DH10" i="2"/>
  <c r="AR10" i="2"/>
  <c r="S10" i="2"/>
  <c r="GK10" i="2"/>
  <c r="JG10" i="2"/>
  <c r="DW10" i="2"/>
  <c r="JM10" i="2"/>
  <c r="W10" i="2"/>
  <c r="IM10" i="2"/>
  <c r="FQ10" i="2"/>
  <c r="BY10" i="2"/>
  <c r="JR10" i="2"/>
  <c r="AH10" i="2"/>
  <c r="FH10" i="2"/>
  <c r="GF10" i="2"/>
  <c r="GO10" i="2"/>
  <c r="JD10" i="2"/>
  <c r="JB10" i="2"/>
  <c r="AQ10" i="2"/>
  <c r="R10" i="2"/>
  <c r="N10" i="2"/>
  <c r="G10" i="2"/>
  <c r="ER10" i="2"/>
  <c r="CA10" i="2"/>
  <c r="FW10" i="2"/>
  <c r="ED10" i="2"/>
  <c r="FC10" i="2"/>
  <c r="FR10" i="2"/>
  <c r="GJ10" i="2"/>
  <c r="DE10" i="2"/>
  <c r="BQ10" i="2"/>
  <c r="DY10" i="2"/>
  <c r="EH10" i="2"/>
  <c r="DO10" i="2"/>
  <c r="JN10" i="2"/>
  <c r="DN10" i="2"/>
  <c r="FB10" i="2"/>
  <c r="GE10" i="2"/>
  <c r="FP10" i="2"/>
  <c r="L10" i="2"/>
  <c r="CU10" i="2"/>
  <c r="AF10" i="2"/>
  <c r="HK10" i="2"/>
  <c r="AT25" i="2"/>
  <c r="BP10" i="2"/>
  <c r="DS10" i="2"/>
  <c r="GG10" i="2"/>
  <c r="JC10" i="2"/>
  <c r="NL10" i="2"/>
  <c r="NK10" i="2"/>
  <c r="F24" i="2"/>
  <c r="HF10" i="2"/>
  <c r="FZ10" i="2"/>
  <c r="BT10" i="2"/>
  <c r="AG10" i="2"/>
  <c r="O11" i="2"/>
  <c r="HT10" i="2"/>
  <c r="M10" i="2"/>
  <c r="GL10" i="2"/>
  <c r="JH10" i="2"/>
  <c r="DD10" i="2"/>
  <c r="EI10" i="2"/>
  <c r="HO10" i="2"/>
  <c r="F15" i="2"/>
  <c r="E21" i="2"/>
  <c r="FT11" i="2"/>
  <c r="ES10" i="2"/>
  <c r="H10" i="2"/>
  <c r="BU10" i="2"/>
  <c r="BO10" i="2"/>
  <c r="DX10" i="2"/>
  <c r="HN10" i="2"/>
  <c r="JQ10" i="2"/>
  <c r="JL10" i="2"/>
  <c r="DJ10" i="2"/>
  <c r="FV10" i="2"/>
  <c r="Q10" i="2"/>
  <c r="E22" i="2"/>
  <c r="F16" i="2"/>
  <c r="E31" i="2"/>
  <c r="F12" i="2"/>
  <c r="F34" i="2"/>
  <c r="F20" i="2"/>
  <c r="E32" i="2"/>
  <c r="E33" i="2"/>
  <c r="E23" i="2"/>
  <c r="E15" i="2"/>
  <c r="F26" i="2"/>
  <c r="E19" i="2"/>
  <c r="F19" i="2"/>
  <c r="EQ10" i="2"/>
  <c r="AM10" i="2"/>
  <c r="CT10" i="2"/>
  <c r="AW10" i="2"/>
  <c r="FG10" i="2"/>
  <c r="F22" i="2"/>
  <c r="K11" i="2"/>
  <c r="I10" i="2"/>
  <c r="P11" i="2"/>
  <c r="J11" i="2"/>
  <c r="IO10" i="2"/>
  <c r="F21" i="2"/>
  <c r="E17" i="2"/>
  <c r="E13" i="2"/>
  <c r="E12" i="2"/>
  <c r="F33" i="2"/>
  <c r="F32" i="2"/>
  <c r="F27" i="2"/>
  <c r="F17" i="2"/>
  <c r="F28" i="2"/>
  <c r="E34" i="2"/>
  <c r="D11" i="2"/>
  <c r="F23" i="2"/>
  <c r="F29" i="2"/>
  <c r="B11" i="2"/>
  <c r="E26" i="2"/>
  <c r="F13" i="2"/>
  <c r="E30" i="2"/>
  <c r="E28" i="2"/>
  <c r="AJ10" i="2" l="1"/>
  <c r="AI10" i="2"/>
  <c r="DL10" i="2"/>
  <c r="GN10" i="2"/>
  <c r="GM10" i="2"/>
  <c r="BX10" i="2"/>
  <c r="JU10" i="2"/>
  <c r="CC10" i="2"/>
  <c r="CH10" i="2"/>
  <c r="JP10" i="2"/>
  <c r="GS10" i="2"/>
  <c r="GR10" i="2"/>
  <c r="HV10" i="2"/>
  <c r="HW10" i="2"/>
  <c r="Y10" i="2"/>
  <c r="Z10" i="2"/>
  <c r="IB10" i="2"/>
  <c r="IA10" i="2"/>
  <c r="DG10" i="2"/>
  <c r="CW10" i="2"/>
  <c r="GD10" i="2"/>
  <c r="GC10" i="2"/>
  <c r="GI10" i="2"/>
  <c r="GH10" i="2"/>
  <c r="U10" i="2"/>
  <c r="T10" i="2"/>
  <c r="AO10" i="2"/>
  <c r="AN10" i="2"/>
  <c r="AS10" i="2"/>
  <c r="BN10" i="2"/>
  <c r="BM10" i="2"/>
  <c r="P10" i="2"/>
  <c r="BH10" i="2"/>
  <c r="BI10" i="2"/>
  <c r="IQ10" i="2"/>
  <c r="HH10" i="2"/>
  <c r="HG10" i="2"/>
  <c r="BS10" i="2"/>
  <c r="FE10" i="2"/>
  <c r="FD10" i="2"/>
  <c r="HQ10" i="2"/>
  <c r="HR10" i="2"/>
  <c r="EU10" i="2"/>
  <c r="ET10" i="2"/>
  <c r="DQ10" i="2"/>
  <c r="EF10" i="2"/>
  <c r="EE10" i="2"/>
  <c r="FI10" i="2"/>
  <c r="FJ10" i="2"/>
  <c r="JK10" i="2"/>
  <c r="JJ10" i="2"/>
  <c r="IZ10" i="2"/>
  <c r="JA10" i="2"/>
  <c r="EK10" i="2"/>
  <c r="FY10" i="2"/>
  <c r="FX10" i="2"/>
  <c r="JE10" i="2"/>
  <c r="JF10" i="2"/>
  <c r="DV10" i="2"/>
  <c r="EY10" i="2"/>
  <c r="EZ10" i="2"/>
  <c r="HL10" i="2"/>
  <c r="HM10" i="2"/>
  <c r="O10" i="2"/>
  <c r="EA10" i="2"/>
  <c r="FT10" i="2"/>
  <c r="AT10" i="2"/>
  <c r="B10" i="2"/>
  <c r="E11" i="2"/>
  <c r="J10" i="2"/>
  <c r="K10" i="2"/>
  <c r="F11" i="2"/>
  <c r="F25" i="2"/>
  <c r="E25" i="2"/>
  <c r="D10" i="2"/>
  <c r="E10" i="2" l="1"/>
  <c r="F10" i="2"/>
</calcChain>
</file>

<file path=xl/sharedStrings.xml><?xml version="1.0" encoding="utf-8"?>
<sst xmlns="http://schemas.openxmlformats.org/spreadsheetml/2006/main" count="790" uniqueCount="171">
  <si>
    <t>Наименование муниципальных районов (городских округов)</t>
  </si>
  <si>
    <t xml:space="preserve">Всего субсидий 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</si>
  <si>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</si>
  <si>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</si>
  <si>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Поддержка творческой деятельности и техническое оснащение детских и кукольных театров</t>
  </si>
  <si>
    <t>Реализация мероприятий по обеспечению жильем молодых семей</t>
  </si>
  <si>
    <t>г. Нефтеюганск</t>
  </si>
  <si>
    <t>г. Сургут</t>
  </si>
  <si>
    <t xml:space="preserve">г. Ханты-Мансийск </t>
  </si>
  <si>
    <t>г. Нижневартовск</t>
  </si>
  <si>
    <t>г. Мегион</t>
  </si>
  <si>
    <t>г. Урай</t>
  </si>
  <si>
    <t>г. Когалым</t>
  </si>
  <si>
    <t>г. Радужный</t>
  </si>
  <si>
    <t>г. Лангепас</t>
  </si>
  <si>
    <t>г. Нягань</t>
  </si>
  <si>
    <t>г. Пыть-Ях</t>
  </si>
  <si>
    <t>г. Покачи</t>
  </si>
  <si>
    <t>г. Югорск</t>
  </si>
  <si>
    <t>Белоярский район</t>
  </si>
  <si>
    <t>Березовский район</t>
  </si>
  <si>
    <t>Кондинский район</t>
  </si>
  <si>
    <t>Октябрьский район</t>
  </si>
  <si>
    <t>Сургутский район</t>
  </si>
  <si>
    <t>Советский район</t>
  </si>
  <si>
    <t>Ханты-Мансийский район</t>
  </si>
  <si>
    <t>Нижневартовский район</t>
  </si>
  <si>
    <t>Нефтеюганский район</t>
  </si>
  <si>
    <t>Субсидии на создание условий для осуществления присмотра и ухода за детьми, содержания детей в частных организациях, осуществляющих образовательную деятельность по реализации образовательных программ дошкольного образования, расположенных на территориях муниципальных образований Ханты-Мансийского автономного округа – Югры</t>
  </si>
  <si>
    <t>Субсидии на организацию питания детей в возрасте от 6 до 17 лет (включительно) в лагерях с дневным пребыванием детей, в возрасте от 8 до 17 лет (включительно) – в палаточных лагерях, в возрасте от 14 до 17 лет (включительно) – в лагерях труда и отдыха с дневным пребыванием детей</t>
  </si>
  <si>
    <t>Субсидии на развитие материально-технической базы муниципальных учреждений спорта</t>
  </si>
  <si>
    <t>Субсидии на строительство объектов инженерной инфраструктуры на территориях, предназначенных для жилищного строительства</t>
  </si>
  <si>
    <t>Субсидии на реализацию полномочий в сфере жилищно-коммунального комплекса</t>
  </si>
  <si>
    <t>Субсидии на возмещение недополученных доходов организациям, осуществляющим реализацию электрической энергии предприятиям жилищно-коммунального и агропромышленного комплексов, субъектам малого и среднего предпринимательства, организациям бюджетной сферы в зоне децентрализованного электроснабжения Ханты-Мансийского автономного округа – Югры по цене электрической энергии зоны централизованного электроснабжения</t>
  </si>
  <si>
    <t>Субсидии на обеспечение функционирования и развития систем видеонаблюдения в сфере общественного порядка</t>
  </si>
  <si>
    <t>Субсидии на создание условий для деятельности народных дружин</t>
  </si>
  <si>
    <t>Субсидии на размещение систем видеообзора, модернизацию, обеспечение функционирования систем видеонаблюдения с целью повышения безопасности дорожного движения и информирование населения о необходимости соблюдения правил дорожного движения</t>
  </si>
  <si>
    <t>Субсидии на организацию предоставления государственных услуг в многофункциональных центрах предоставления государственных и муниципальных услуг</t>
  </si>
  <si>
    <t>Субсидии на поддержку малого и среднего предпринимательства</t>
  </si>
  <si>
    <t>Субсидии на строительство (реконструкцию), капитальный ремонт и ремонт автомобильных дорог общего пользования местного значения</t>
  </si>
  <si>
    <t>Субсидии муниципальным районам на формирование районных фондов финансовой поддержки поселений</t>
  </si>
  <si>
    <t>Субсидия бюджету городского округа город Ханты-Мансийск на осуществление функций административного центра Ханты-Мансийского автономного округа – Югры</t>
  </si>
  <si>
    <t>Субсидии на содействие развитию исторических и иных местных традиций</t>
  </si>
  <si>
    <t>Уточненный план на год</t>
  </si>
  <si>
    <t xml:space="preserve">Городские округа </t>
  </si>
  <si>
    <t>Муниципальные районы</t>
  </si>
  <si>
    <t>Остаток средств к распределению</t>
  </si>
  <si>
    <t xml:space="preserve">% исполнения </t>
  </si>
  <si>
    <t>Всего субсидий</t>
  </si>
  <si>
    <t>Субсидии на приобретение, создание в соответствии с концессионными соглашениями, соглашениями о муниципально-частном партнерстве объектов недвижимого имущества для размещения дошкольных образовательных организаций и (или) общеобразовательных организаций</t>
  </si>
  <si>
    <t>Создание новых мест в общеобразовательных организациях</t>
  </si>
  <si>
    <t>Субсидии на строительство и реконструкцию общеобразовательных организаций</t>
  </si>
  <si>
    <t>Субсидии на приобретение, создание в соответствии с концессионными соглашениями, соглашениями о муниципально-частном партнерстве объектов недвижимого имущества для размещения общеобразовательных организаций</t>
  </si>
  <si>
    <t>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</si>
  <si>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</t>
  </si>
  <si>
    <t>Субсидии на строительство и реконструкцию дошкольных образовательных организаций, общеобразовательных организаций, осуществляющих образовательную деятельность по образовательным программам дошкольного образования</t>
  </si>
  <si>
    <t>Субсидии на приобретение, создание в соответствии с концессионными соглашениями, соглашениями о муниципально-частном партнерстве объектов недвижимого имущества для размещения дошкольных образовательных организаций, общеобразовательных организаций, осуществляющих образовательную деятельность по образовательным программам дошкольного образования</t>
  </si>
  <si>
    <t>Государственная поддержка отрасли культуры</t>
  </si>
  <si>
    <t>Субсидии на софинансирование расходов муниципальных образований по обеспечению физкультурно-спортивных организаций, осуществляющих подготовку спортивного резерва, спортивным оборудованием, экипировкой и инвентарем, медицинского сопровождения тренировочного процесса, проведения тренировочных сборов и участия в соревнованиях</t>
  </si>
  <si>
    <t>Обеспечение устойчивого развития сельских территорий</t>
  </si>
  <si>
    <t>Субсидии для реализации полномочий в области жилищных отношений</t>
  </si>
  <si>
    <t>Стимулирование программ развития жилищного строительства субъектов Российской Федерации</t>
  </si>
  <si>
    <t>Субсидии на реконструкцию, расширение, модернизацию, строительство коммунальных объектов</t>
  </si>
  <si>
    <t>Строительство и реконструкция (модернизация) объектов питьевого водоснабжения</t>
  </si>
  <si>
    <t>Реализация программ формирования современной городской среды</t>
  </si>
  <si>
    <t>Субсидии на реализацию проектов по ликвидации объектов накопленного вреда окружающей среде</t>
  </si>
  <si>
    <t>Субсидии на реализацию мероприятий по организации деятельности по обращению с твердыми коммунальными отходами</t>
  </si>
  <si>
    <t>Субсидии на развитие многофункциональных центров предоставления государственных и муниципальных услуг</t>
  </si>
  <si>
    <t>Субсидии на реализацию мероприятий муниципальных программ (подпрограмм), направленных на развитие форм непосредственного осуществления населением местного самоуправления и участия населения в осуществлении местного самоуправления</t>
  </si>
  <si>
    <t>Субсидии на реализацию мероприятий муниципальных программ в сфере укрепления межнационального и межконфессионального согласия, обеспечения социальной и культурной адаптации мигрантов, профилактики экстремизма</t>
  </si>
  <si>
    <t>Окружной бюджет</t>
  </si>
  <si>
    <t>02.2.03.82470</t>
  </si>
  <si>
    <t>02.2.04.82050</t>
  </si>
  <si>
    <t>02.2.E2.50970</t>
  </si>
  <si>
    <t>Федеральный бюджет</t>
  </si>
  <si>
    <t>02.4.03.82620</t>
  </si>
  <si>
    <t>02.4.06.82620</t>
  </si>
  <si>
    <t>02.5.04.82030</t>
  </si>
  <si>
    <t>02.5.04.82040</t>
  </si>
  <si>
    <t>02.5.E1.55200</t>
  </si>
  <si>
    <t>02.5.E1.82680</t>
  </si>
  <si>
    <t>02.5.E1.82690</t>
  </si>
  <si>
    <t>02.5.P2.51590</t>
  </si>
  <si>
    <t>02.5.P2.52320</t>
  </si>
  <si>
    <t>02.5.P2.82700</t>
  </si>
  <si>
    <t>02.5.P2.82710</t>
  </si>
  <si>
    <t>05.1.01.82520</t>
  </si>
  <si>
    <t>05.1.01.R5190</t>
  </si>
  <si>
    <t>05.1.A1.55190</t>
  </si>
  <si>
    <t>05.2.02.R4660</t>
  </si>
  <si>
    <t>05.2.02.R5170</t>
  </si>
  <si>
    <t>06.1.04.82120</t>
  </si>
  <si>
    <t>06.2.01.82110</t>
  </si>
  <si>
    <t>06.2.P5.50810</t>
  </si>
  <si>
    <t>08.В.01.R5670</t>
  </si>
  <si>
    <t>08.В.02.R5670</t>
  </si>
  <si>
    <t>11.3.03.82180</t>
  </si>
  <si>
    <t>11.3.07.82660</t>
  </si>
  <si>
    <t>11.3.08.82670</t>
  </si>
  <si>
    <t>11.3.F1.50210</t>
  </si>
  <si>
    <t>11.3.F3.82660</t>
  </si>
  <si>
    <t>11.5.10.R4970</t>
  </si>
  <si>
    <t>12.1.01.82190</t>
  </si>
  <si>
    <t>12.1.G5.52430</t>
  </si>
  <si>
    <t>12.3.07.82590</t>
  </si>
  <si>
    <t>12.4.03.82240</t>
  </si>
  <si>
    <t>12.8.F2.55550</t>
  </si>
  <si>
    <t>15.1.G1.82640</t>
  </si>
  <si>
    <t>15.3.01.82650</t>
  </si>
  <si>
    <t>16.2.01.82370</t>
  </si>
  <si>
    <t>16.2.03.82360</t>
  </si>
  <si>
    <t>16.5.I4.82380</t>
  </si>
  <si>
    <t>16.5.I8.82380</t>
  </si>
  <si>
    <t>18.6.03.82390</t>
  </si>
  <si>
    <t>18.6.R1.82390</t>
  </si>
  <si>
    <t>18.8.01.82730</t>
  </si>
  <si>
    <t>20.1.01.82410</t>
  </si>
  <si>
    <t>20.1.02.82400</t>
  </si>
  <si>
    <t>20.1.02.82420</t>
  </si>
  <si>
    <t>29.1.01.82290</t>
  </si>
  <si>
    <t>29.1.02.82300</t>
  </si>
  <si>
    <t>29.1.12.82310</t>
  </si>
  <si>
    <t>29.4.02.82630</t>
  </si>
  <si>
    <t>30.1.10.82560</t>
  </si>
  <si>
    <t>Государственная программа "Развитие образования"</t>
  </si>
  <si>
    <t>Государственная программа "Культурное пространство"</t>
  </si>
  <si>
    <t>Государственная программа "Развитие физической культуры и спорта"</t>
  </si>
  <si>
    <t>Государственная программа "Развитие агропромышленного комплекса"</t>
  </si>
  <si>
    <t>Государственная программа "Развитие жилищной сферы"</t>
  </si>
  <si>
    <t>Государственная программа "Жилищно-коммунальный комплекс и городская среда"</t>
  </si>
  <si>
    <t>Государственная программа "Экологическая безопасность"</t>
  </si>
  <si>
    <t>Государственная программа "Развитие экономического потенциала"</t>
  </si>
  <si>
    <t>Государственная программа "Современная транспортная система"</t>
  </si>
  <si>
    <t>Государственная программа "Создание условий для эффективного управления муниципальными финансами"</t>
  </si>
  <si>
    <t>Государственная программа "Профилактика правонарушений и обеспечение отдельных прав граждан"</t>
  </si>
  <si>
    <t>Государственная программа "Реализация государственной национальной политики и профилактика экстремизма"</t>
  </si>
  <si>
    <t>Субсидии для реализации полномочий в области жилищного строительства</t>
  </si>
  <si>
    <t>05.4.04.82520</t>
  </si>
  <si>
    <t>Субсидии на развитие сферы культуры в муниципальных образованиях Ханты-Мансийского автономного округа – Югры</t>
  </si>
  <si>
    <t>Субсидии на благоустройство территорий муниципальных образований</t>
  </si>
  <si>
    <t>12.8.F2.82600</t>
  </si>
  <si>
    <t>(тыс. рублей)</t>
  </si>
  <si>
    <t>Субсидии на оснащение объектов капитального строительства, реконструкции средствами обучения и воспитания, необходимыми для реализации образовательных программ, соответствующими современным условиям обучения общего образования, включая дошкольное</t>
  </si>
  <si>
    <t>02.5.04.82540</t>
  </si>
  <si>
    <t>Создание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образования, за счет средств резервного фонда Правительства Российской Федерации</t>
  </si>
  <si>
    <t>Государственная поддержка спортивных организаций, осуществляющих подготовку спортивного резерва для сборных команд Российской Федерации</t>
  </si>
  <si>
    <t>Обеспечение устойчивого сокращения непригодного для проживания жилищного фонда, за счет средств, поступивших от Фонда содействия реформированию жилищно-коммунального хозяйства</t>
  </si>
  <si>
    <t>11.3.F3.67483</t>
  </si>
  <si>
    <t>Обеспечение устойчивого сокращения непригодного для проживания жилищного фонда, за счет средств бюджета автономного округа</t>
  </si>
  <si>
    <t>11.3.F3.67484</t>
  </si>
  <si>
    <t>Субсидии на реализацию мероприятий по обеспечению жильем молодых семей</t>
  </si>
  <si>
    <t>11.5.10.82610</t>
  </si>
  <si>
    <t>Субсидии на строительство противопаводковых дамб обвалования</t>
  </si>
  <si>
    <t>15.4.01.82740</t>
  </si>
  <si>
    <t>02.5.P2.5159F</t>
  </si>
  <si>
    <t>Субсидии на реализацию отдельных мероприятий, направленных на создание современных моделей дополнительного образования, организацию деятельности молодежных трудовых отрядов, допризывной подготовки молодежи</t>
  </si>
  <si>
    <t>Субсидии на строительство и реконструкцию дошкольных образовательных, общеобразовательных организаций, организаций для отдыха и оздоровления детей, организаций, реализующих образовательно-молодежные проекты</t>
  </si>
  <si>
    <t>Субсидии на приобретение и установку работающих в автоматическом режиме специальных технических средств, имеющих функции фото- и киносъемки, видеозаписи для фиксации нарушений правил дорожного движения, а также на обработку и рассылку постановлений органов государственного контроля (надзора)</t>
  </si>
  <si>
    <t xml:space="preserve">Исполнено </t>
  </si>
  <si>
    <t>к уточнен. плану на год</t>
  </si>
  <si>
    <t>05.1.A1.82520</t>
  </si>
  <si>
    <t>15.1.07.82640</t>
  </si>
  <si>
    <t>16.5.01.82380</t>
  </si>
  <si>
    <t>Первоначаль-ный утвержденный план на год</t>
  </si>
  <si>
    <t>к первоначальному у плану на год</t>
  </si>
  <si>
    <t>Сведения о фактических расходах  на предоставление субсидий из бюджета Ханты-Мансийского автономного округа - Югры бюджетам муниципальных образований за 2019 год в разрезе государственных программ Ханты-Мансийского автономного округа - Югры и видов субсидий</t>
  </si>
  <si>
    <t>к первоначальному  плану на год</t>
  </si>
  <si>
    <t>к первоначальному плану на год</t>
  </si>
  <si>
    <t>к первоначальномуплану на год</t>
  </si>
  <si>
    <t>к первоначальному ану на год</t>
  </si>
  <si>
    <t>Приложение 10.3 к пояснительной записке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</si>
</sst>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;[Red]\-#,##0.0;0.0"/>
    <numFmt numFmtId="165" formatCode="#,##0.0_ ;[Red]\-#,##0.0\ "/>
  </numFmts>
  <fonts count="1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5" fillId="0" borderId="0"/>
    <xf numFmtId="0" fontId="3" fillId="0" borderId="0"/>
    <xf numFmtId="0" fontId="6" fillId="0" borderId="0"/>
    <xf numFmtId="0" fontId="3" fillId="0" borderId="0"/>
    <xf numFmtId="0" fontId="12" fillId="0" borderId="0"/>
    <xf numFmtId="0" fontId="14" fillId="0" borderId="0"/>
    <xf numFmtId="0" fontId="15" fillId="0" borderId="0"/>
  </cellStyleXfs>
  <cellXfs count="51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165" fontId="2" fillId="0" borderId="1" xfId="1" applyNumberFormat="1" applyFont="1" applyFill="1" applyBorder="1" applyAlignment="1" applyProtection="1">
      <alignment wrapText="1"/>
      <protection hidden="1"/>
    </xf>
    <xf numFmtId="0" fontId="4" fillId="0" borderId="1" xfId="0" applyFont="1" applyFill="1" applyBorder="1" applyAlignment="1">
      <alignment horizontal="left" vertical="center" wrapText="1"/>
    </xf>
    <xf numFmtId="165" fontId="4" fillId="0" borderId="1" xfId="1" applyNumberFormat="1" applyFont="1" applyFill="1" applyBorder="1" applyAlignment="1" applyProtection="1">
      <alignment wrapText="1"/>
      <protection hidden="1"/>
    </xf>
    <xf numFmtId="164" fontId="2" fillId="0" borderId="1" xfId="4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164" fontId="4" fillId="0" borderId="1" xfId="4" applyNumberFormat="1" applyFont="1" applyFill="1" applyBorder="1" applyAlignment="1" applyProtection="1">
      <protection hidden="1"/>
    </xf>
    <xf numFmtId="0" fontId="2" fillId="0" borderId="0" xfId="1" applyFont="1" applyFill="1"/>
    <xf numFmtId="0" fontId="2" fillId="0" borderId="2" xfId="1" applyFont="1" applyFill="1" applyBorder="1" applyAlignment="1">
      <alignment wrapText="1"/>
    </xf>
    <xf numFmtId="0" fontId="4" fillId="0" borderId="0" xfId="1" applyFont="1" applyFill="1" applyAlignment="1">
      <alignment wrapText="1"/>
    </xf>
    <xf numFmtId="0" fontId="4" fillId="0" borderId="2" xfId="1" applyFont="1" applyFill="1" applyBorder="1" applyAlignment="1">
      <alignment vertical="center" wrapText="1"/>
    </xf>
    <xf numFmtId="0" fontId="2" fillId="0" borderId="1" xfId="1" applyFont="1" applyFill="1" applyBorder="1" applyProtection="1">
      <protection hidden="1"/>
    </xf>
    <xf numFmtId="0" fontId="2" fillId="0" borderId="1" xfId="1" applyFont="1" applyFill="1" applyBorder="1"/>
    <xf numFmtId="164" fontId="13" fillId="0" borderId="1" xfId="1" applyNumberFormat="1" applyFont="1" applyFill="1" applyBorder="1" applyAlignment="1" applyProtection="1">
      <protection hidden="1"/>
    </xf>
    <xf numFmtId="0" fontId="9" fillId="0" borderId="2" xfId="1" applyFont="1" applyFill="1" applyBorder="1" applyAlignment="1">
      <alignment wrapText="1"/>
    </xf>
    <xf numFmtId="0" fontId="9" fillId="0" borderId="0" xfId="1" applyFont="1" applyFill="1" applyBorder="1" applyAlignment="1">
      <alignment horizontal="right" wrapText="1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>
      <alignment horizontal="right"/>
    </xf>
    <xf numFmtId="0" fontId="0" fillId="0" borderId="0" xfId="0" applyFill="1" applyBorder="1" applyAlignment="1">
      <alignment horizontal="right" wrapText="1"/>
    </xf>
    <xf numFmtId="0" fontId="9" fillId="0" borderId="0" xfId="1" applyFont="1" applyFill="1"/>
    <xf numFmtId="0" fontId="9" fillId="0" borderId="0" xfId="1" applyFont="1" applyFill="1" applyBorder="1" applyAlignment="1">
      <alignment horizontal="right" wrapText="1"/>
    </xf>
    <xf numFmtId="164" fontId="11" fillId="0" borderId="1" xfId="1" applyNumberFormat="1" applyFont="1" applyFill="1" applyBorder="1" applyAlignment="1" applyProtection="1">
      <protection hidden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5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right"/>
    </xf>
    <xf numFmtId="0" fontId="18" fillId="0" borderId="1" xfId="0" applyFont="1" applyFill="1" applyBorder="1" applyAlignment="1">
      <alignment horizontal="center" vertical="center" wrapText="1"/>
    </xf>
    <xf numFmtId="0" fontId="11" fillId="0" borderId="1" xfId="5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10" fillId="0" borderId="0" xfId="1" applyFont="1" applyFill="1" applyAlignment="1">
      <alignment horizontal="center" wrapText="1"/>
    </xf>
    <xf numFmtId="0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horizontal="right" wrapText="1"/>
    </xf>
    <xf numFmtId="0" fontId="2" fillId="0" borderId="2" xfId="1" applyFont="1" applyFill="1" applyBorder="1" applyAlignment="1">
      <alignment horizontal="right" wrapText="1"/>
    </xf>
    <xf numFmtId="0" fontId="0" fillId="0" borderId="2" xfId="0" applyFill="1" applyBorder="1" applyAlignment="1">
      <alignment horizontal="right" wrapText="1"/>
    </xf>
    <xf numFmtId="0" fontId="9" fillId="0" borderId="0" xfId="1" applyFont="1" applyFill="1" applyBorder="1" applyAlignment="1">
      <alignment horizontal="right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Alignment="1">
      <alignment horizontal="center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horizontal="center" vertical="center" wrapText="1"/>
    </xf>
    <xf numFmtId="0" fontId="4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16" fillId="0" borderId="1" xfId="0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1"/>
    <cellStyle name="Обычный 2 2" xfId="2"/>
    <cellStyle name="Обычный 2 223" xfId="3"/>
    <cellStyle name="Обычный 2 3" xfId="4"/>
    <cellStyle name="Обычный 2 4" xfId="6"/>
    <cellStyle name="Обычный 2 5" xfId="7"/>
    <cellStyle name="Обычный 2 6" xfId="8"/>
    <cellStyle name="Обычный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OP35"/>
  <sheetViews>
    <sheetView showGridLines="0" tabSelected="1" topLeftCell="A10" zoomScaleNormal="100" workbookViewId="0">
      <pane xSplit="1" topLeftCell="AJ1" activePane="topRight" state="frozen"/>
      <selection activeCell="A4" sqref="A4"/>
      <selection pane="topRight" activeCell="A2" sqref="A2:XFD2"/>
    </sheetView>
  </sheetViews>
  <sheetFormatPr defaultColWidth="9.28515625" defaultRowHeight="12.75" x14ac:dyDescent="0.2"/>
  <cols>
    <col min="1" max="1" width="23.28515625" style="8" customWidth="1"/>
    <col min="2" max="2" width="13.28515625" style="8" customWidth="1"/>
    <col min="3" max="3" width="12.28515625" style="8" customWidth="1"/>
    <col min="4" max="4" width="11.42578125" style="8" customWidth="1"/>
    <col min="5" max="5" width="9.5703125" style="8" customWidth="1"/>
    <col min="6" max="6" width="9.42578125" style="8" customWidth="1"/>
    <col min="7" max="7" width="12.28515625" style="8" customWidth="1"/>
    <col min="8" max="8" width="11.5703125" style="8" customWidth="1"/>
    <col min="9" max="9" width="10.28515625" style="8" customWidth="1"/>
    <col min="10" max="10" width="8.7109375" style="8" customWidth="1"/>
    <col min="11" max="11" width="9.7109375" style="8" customWidth="1"/>
    <col min="12" max="12" width="12.5703125" style="8" customWidth="1"/>
    <col min="13" max="13" width="10.7109375" style="8" customWidth="1"/>
    <col min="14" max="14" width="9.42578125" style="8" customWidth="1"/>
    <col min="15" max="15" width="9" style="8" customWidth="1"/>
    <col min="16" max="16" width="8.7109375" style="8" customWidth="1"/>
    <col min="17" max="17" width="12.42578125" style="8" customWidth="1"/>
    <col min="18" max="18" width="10.7109375" style="8" customWidth="1"/>
    <col min="19" max="19" width="9.7109375" style="8" customWidth="1"/>
    <col min="20" max="20" width="9.42578125" style="8" customWidth="1"/>
    <col min="21" max="21" width="8.7109375" style="8" customWidth="1"/>
    <col min="22" max="22" width="12.42578125" style="8" customWidth="1"/>
    <col min="23" max="23" width="10.7109375" style="8" customWidth="1"/>
    <col min="24" max="24" width="9.42578125" style="8" customWidth="1"/>
    <col min="25" max="25" width="10" style="8" customWidth="1"/>
    <col min="26" max="26" width="9.28515625" style="8" customWidth="1"/>
    <col min="27" max="27" width="12.28515625" style="8" customWidth="1"/>
    <col min="28" max="28" width="10.5703125" style="8" customWidth="1"/>
    <col min="29" max="29" width="10.7109375" style="8" customWidth="1"/>
    <col min="30" max="30" width="8.7109375" style="8" customWidth="1"/>
    <col min="31" max="31" width="8.5703125" style="8" customWidth="1"/>
    <col min="32" max="32" width="12" style="8" customWidth="1"/>
    <col min="33" max="33" width="10.7109375" style="8" customWidth="1"/>
    <col min="34" max="35" width="9.42578125" style="8" customWidth="1"/>
    <col min="36" max="36" width="8.5703125" style="8" customWidth="1"/>
    <col min="37" max="37" width="12" style="8" customWidth="1"/>
    <col min="38" max="38" width="10.28515625" style="8" customWidth="1"/>
    <col min="39" max="39" width="9.7109375" style="8" customWidth="1"/>
    <col min="40" max="40" width="9.28515625" style="8" customWidth="1"/>
    <col min="41" max="41" width="8.7109375" style="8" customWidth="1"/>
    <col min="42" max="42" width="12.28515625" style="8" customWidth="1"/>
    <col min="43" max="43" width="10.28515625" style="8" customWidth="1"/>
    <col min="44" max="44" width="9.7109375" style="8" customWidth="1"/>
    <col min="45" max="45" width="9.42578125" style="8" customWidth="1"/>
    <col min="46" max="46" width="9.7109375" style="8" customWidth="1"/>
    <col min="47" max="47" width="13.42578125" style="8" customWidth="1"/>
    <col min="48" max="48" width="11" style="8" customWidth="1"/>
    <col min="49" max="49" width="10.28515625" style="8" customWidth="1"/>
    <col min="50" max="50" width="9.28515625" style="8" customWidth="1"/>
    <col min="51" max="51" width="8" style="8" customWidth="1"/>
    <col min="52" max="52" width="12.28515625" style="8" customWidth="1"/>
    <col min="53" max="53" width="10.7109375" style="8" customWidth="1"/>
    <col min="54" max="54" width="10.28515625" style="8" customWidth="1"/>
    <col min="55" max="55" width="9.28515625" style="8" customWidth="1"/>
    <col min="56" max="56" width="8.7109375" style="8" customWidth="1"/>
    <col min="57" max="57" width="11.7109375" style="8" customWidth="1"/>
    <col min="58" max="58" width="10.7109375" style="8" customWidth="1"/>
    <col min="59" max="59" width="9.42578125" style="8" customWidth="1"/>
    <col min="60" max="60" width="9.5703125" style="8" customWidth="1"/>
    <col min="61" max="61" width="8.5703125" style="8" customWidth="1"/>
    <col min="62" max="62" width="11.7109375" style="8" customWidth="1"/>
    <col min="63" max="63" width="10.7109375" style="8" customWidth="1"/>
    <col min="64" max="64" width="9.7109375" style="8" customWidth="1"/>
    <col min="65" max="65" width="8.7109375" style="8" customWidth="1"/>
    <col min="66" max="66" width="8.5703125" style="8" customWidth="1"/>
    <col min="67" max="67" width="11.7109375" style="8" customWidth="1"/>
    <col min="68" max="68" width="10.5703125" style="8" customWidth="1"/>
    <col min="69" max="69" width="10.42578125" style="8" customWidth="1"/>
    <col min="70" max="70" width="7.7109375" style="8" customWidth="1"/>
    <col min="71" max="71" width="8.5703125" style="8" customWidth="1"/>
    <col min="72" max="72" width="11.7109375" style="8" customWidth="1"/>
    <col min="73" max="73" width="10.7109375" style="8" customWidth="1"/>
    <col min="74" max="74" width="9.5703125" style="8" customWidth="1"/>
    <col min="75" max="75" width="10.28515625" style="8" customWidth="1"/>
    <col min="76" max="76" width="9.42578125" style="8" customWidth="1"/>
    <col min="77" max="77" width="12" style="8" customWidth="1"/>
    <col min="78" max="78" width="10.5703125" style="8" customWidth="1"/>
    <col min="79" max="79" width="9.42578125" style="8" customWidth="1"/>
    <col min="80" max="81" width="8.7109375" style="8" customWidth="1"/>
    <col min="82" max="82" width="12.28515625" style="8" customWidth="1"/>
    <col min="83" max="83" width="10.7109375" style="8" customWidth="1"/>
    <col min="84" max="84" width="9.7109375" style="8" customWidth="1"/>
    <col min="85" max="85" width="8.7109375" style="8" customWidth="1"/>
    <col min="86" max="86" width="8.28515625" style="8" customWidth="1"/>
    <col min="87" max="87" width="12.28515625" style="8" customWidth="1"/>
    <col min="88" max="88" width="10.7109375" style="8" customWidth="1"/>
    <col min="89" max="89" width="9.5703125" style="8" customWidth="1"/>
    <col min="90" max="90" width="10" style="8" customWidth="1"/>
    <col min="91" max="91" width="9.5703125" style="8" customWidth="1"/>
    <col min="92" max="92" width="13.28515625" style="8" customWidth="1"/>
    <col min="93" max="93" width="10.7109375" style="8" customWidth="1"/>
    <col min="94" max="94" width="9.7109375" style="8" customWidth="1"/>
    <col min="95" max="95" width="9.5703125" style="8" customWidth="1"/>
    <col min="96" max="96" width="9.7109375" style="8" customWidth="1"/>
    <col min="97" max="97" width="12.42578125" style="8" customWidth="1"/>
    <col min="98" max="98" width="10.7109375" style="8" customWidth="1"/>
    <col min="99" max="99" width="9" style="8" customWidth="1"/>
    <col min="100" max="100" width="9.5703125" style="8" customWidth="1"/>
    <col min="101" max="101" width="9" style="8" customWidth="1"/>
    <col min="102" max="102" width="12.28515625" style="8" customWidth="1"/>
    <col min="103" max="103" width="11.28515625" style="8" customWidth="1"/>
    <col min="104" max="104" width="9.42578125" style="8" customWidth="1"/>
    <col min="105" max="105" width="9" style="8" customWidth="1"/>
    <col min="106" max="106" width="9.5703125" style="8" customWidth="1"/>
    <col min="107" max="107" width="11.7109375" style="8" customWidth="1"/>
    <col min="108" max="108" width="11.28515625" style="8" customWidth="1"/>
    <col min="109" max="109" width="10" style="8" customWidth="1"/>
    <col min="110" max="110" width="9.5703125" style="8" customWidth="1"/>
    <col min="111" max="111" width="9.28515625" style="8" customWidth="1"/>
    <col min="112" max="112" width="11.7109375" style="8" customWidth="1"/>
    <col min="113" max="113" width="10.7109375" style="8" customWidth="1"/>
    <col min="114" max="114" width="10.28515625" style="8" customWidth="1"/>
    <col min="115" max="115" width="10" style="8" customWidth="1"/>
    <col min="116" max="116" width="9.5703125" style="8" customWidth="1"/>
    <col min="117" max="117" width="12.42578125" style="8" customWidth="1"/>
    <col min="118" max="119" width="10.28515625" style="8" customWidth="1"/>
    <col min="120" max="120" width="9.5703125" style="8" customWidth="1"/>
    <col min="121" max="121" width="9.28515625" style="8" customWidth="1"/>
    <col min="122" max="122" width="12.5703125" style="8" customWidth="1"/>
    <col min="123" max="123" width="10.42578125" style="8" customWidth="1"/>
    <col min="124" max="124" width="10.28515625" style="8" customWidth="1"/>
    <col min="125" max="125" width="9.5703125" style="8" customWidth="1"/>
    <col min="126" max="126" width="9" style="8" customWidth="1"/>
    <col min="127" max="127" width="12.28515625" style="8" customWidth="1"/>
    <col min="128" max="128" width="10.5703125" style="8" customWidth="1"/>
    <col min="129" max="129" width="9" style="8" customWidth="1"/>
    <col min="130" max="130" width="10" style="8" customWidth="1"/>
    <col min="131" max="131" width="9.42578125" style="8" customWidth="1"/>
    <col min="132" max="132" width="12.28515625" style="8" customWidth="1"/>
    <col min="133" max="133" width="10.42578125" style="8" customWidth="1"/>
    <col min="134" max="134" width="9.7109375" style="8" customWidth="1"/>
    <col min="135" max="135" width="9.28515625" style="8" customWidth="1"/>
    <col min="136" max="136" width="9" style="8" customWidth="1"/>
    <col min="137" max="137" width="11.7109375" style="8" customWidth="1"/>
    <col min="138" max="138" width="10.7109375" style="8" customWidth="1"/>
    <col min="139" max="139" width="9.5703125" style="8" customWidth="1"/>
    <col min="140" max="140" width="8.7109375" style="8" customWidth="1"/>
    <col min="141" max="141" width="9.42578125" style="8" customWidth="1"/>
    <col min="142" max="142" width="11.7109375" style="8" customWidth="1"/>
    <col min="143" max="143" width="11" style="8" customWidth="1"/>
    <col min="144" max="146" width="9.42578125" style="8" customWidth="1"/>
    <col min="147" max="147" width="13.28515625" style="8" customWidth="1"/>
    <col min="148" max="148" width="10.5703125" style="8" customWidth="1"/>
    <col min="149" max="149" width="10" style="8" customWidth="1"/>
    <col min="150" max="150" width="10.7109375" style="8" customWidth="1"/>
    <col min="151" max="151" width="9.28515625" style="8" customWidth="1"/>
    <col min="152" max="152" width="11.7109375" style="8" customWidth="1"/>
    <col min="153" max="153" width="11.28515625" style="8" customWidth="1"/>
    <col min="154" max="154" width="9.7109375" style="8" customWidth="1"/>
    <col min="155" max="155" width="9.42578125" style="8" customWidth="1"/>
    <col min="156" max="156" width="9.5703125" style="8" customWidth="1"/>
    <col min="157" max="157" width="12.42578125" style="8" customWidth="1"/>
    <col min="158" max="158" width="10.7109375" style="8" customWidth="1"/>
    <col min="159" max="159" width="10" style="8" customWidth="1"/>
    <col min="160" max="160" width="9.5703125" style="8" customWidth="1"/>
    <col min="161" max="161" width="9.42578125" style="8" customWidth="1"/>
    <col min="162" max="162" width="12.28515625" style="8" customWidth="1"/>
    <col min="163" max="163" width="10.5703125" style="8" customWidth="1"/>
    <col min="164" max="164" width="10.28515625" style="8" customWidth="1"/>
    <col min="165" max="165" width="8.7109375" style="8" customWidth="1"/>
    <col min="166" max="166" width="9.7109375" style="8" customWidth="1"/>
    <col min="167" max="167" width="12" style="8" customWidth="1"/>
    <col min="168" max="168" width="10.7109375" style="8" customWidth="1"/>
    <col min="169" max="169" width="9.42578125" style="8" customWidth="1"/>
    <col min="170" max="170" width="8.7109375" style="8" customWidth="1"/>
    <col min="171" max="171" width="9.7109375" style="8" customWidth="1"/>
    <col min="172" max="172" width="13.28515625" style="8" customWidth="1"/>
    <col min="173" max="173" width="11.7109375" style="8" customWidth="1"/>
    <col min="174" max="174" width="9.5703125" style="8" customWidth="1"/>
    <col min="175" max="175" width="8.7109375" style="8" customWidth="1"/>
    <col min="176" max="176" width="9.42578125" style="8" customWidth="1"/>
    <col min="177" max="177" width="13.28515625" style="8" customWidth="1"/>
    <col min="178" max="178" width="11.28515625" style="8" customWidth="1"/>
    <col min="179" max="179" width="10.28515625" style="8" customWidth="1"/>
    <col min="180" max="180" width="9.7109375" style="8" customWidth="1"/>
    <col min="181" max="181" width="9" style="8" customWidth="1"/>
    <col min="182" max="182" width="11.7109375" style="8" customWidth="1"/>
    <col min="183" max="183" width="10.7109375" style="8" customWidth="1"/>
    <col min="184" max="184" width="10.28515625" style="8" customWidth="1"/>
    <col min="185" max="185" width="9.7109375" style="8" customWidth="1"/>
    <col min="186" max="186" width="9.28515625" style="8" customWidth="1"/>
    <col min="187" max="187" width="12.7109375" style="8" customWidth="1"/>
    <col min="188" max="188" width="10.7109375" style="8" customWidth="1"/>
    <col min="189" max="189" width="9.28515625" style="8" customWidth="1"/>
    <col min="190" max="190" width="9" style="8" customWidth="1"/>
    <col min="191" max="191" width="9.5703125" style="8" customWidth="1"/>
    <col min="192" max="192" width="12.28515625" style="8" customWidth="1"/>
    <col min="193" max="193" width="11.28515625" style="8" customWidth="1"/>
    <col min="194" max="194" width="10" style="8" customWidth="1"/>
    <col min="195" max="195" width="9.28515625" style="8" customWidth="1"/>
    <col min="196" max="196" width="8.7109375" style="8" customWidth="1"/>
    <col min="197" max="197" width="12.28515625" style="8" customWidth="1"/>
    <col min="198" max="198" width="10.42578125" style="8" customWidth="1"/>
    <col min="199" max="199" width="9.5703125" style="8" customWidth="1"/>
    <col min="200" max="200" width="9.28515625" style="8" customWidth="1"/>
    <col min="201" max="201" width="9.42578125" style="8" customWidth="1"/>
    <col min="202" max="202" width="12.28515625" style="8" customWidth="1"/>
    <col min="203" max="203" width="10.7109375" style="8" customWidth="1"/>
    <col min="204" max="205" width="9.7109375" style="8" customWidth="1"/>
    <col min="206" max="206" width="9.42578125" style="8" customWidth="1"/>
    <col min="207" max="207" width="12.28515625" style="8" customWidth="1"/>
    <col min="208" max="208" width="10.42578125" style="8" customWidth="1"/>
    <col min="209" max="209" width="9.7109375" style="8" customWidth="1"/>
    <col min="210" max="210" width="9.28515625" style="8" customWidth="1"/>
    <col min="211" max="211" width="9.7109375" style="8" customWidth="1"/>
    <col min="212" max="212" width="13.7109375" style="8" customWidth="1"/>
    <col min="213" max="213" width="10.5703125" style="8" customWidth="1"/>
    <col min="214" max="214" width="9.7109375" style="8" customWidth="1"/>
    <col min="215" max="216" width="9.28515625" style="8" customWidth="1"/>
    <col min="217" max="217" width="13" style="8" customWidth="1"/>
    <col min="218" max="218" width="10.7109375" style="8" customWidth="1"/>
    <col min="219" max="219" width="12.5703125" style="8" customWidth="1"/>
    <col min="220" max="221" width="9.42578125" style="8" customWidth="1"/>
    <col min="222" max="222" width="12.42578125" style="8" customWidth="1"/>
    <col min="223" max="223" width="10.5703125" style="8" customWidth="1"/>
    <col min="224" max="224" width="9.7109375" style="8" customWidth="1"/>
    <col min="225" max="226" width="9.28515625" style="8" customWidth="1"/>
    <col min="227" max="227" width="11.7109375" style="8" customWidth="1"/>
    <col min="228" max="228" width="10.5703125" style="8" customWidth="1"/>
    <col min="229" max="229" width="9.5703125" style="8" customWidth="1"/>
    <col min="230" max="230" width="9.7109375" style="8" customWidth="1"/>
    <col min="231" max="231" width="9" style="8" customWidth="1"/>
    <col min="232" max="232" width="11.7109375" style="8" customWidth="1"/>
    <col min="233" max="233" width="10.7109375" style="8" customWidth="1"/>
    <col min="234" max="234" width="10" style="8" customWidth="1"/>
    <col min="235" max="236" width="10.28515625" style="8" customWidth="1"/>
    <col min="237" max="237" width="12.42578125" style="8" customWidth="1"/>
    <col min="238" max="238" width="10.5703125" style="8" customWidth="1"/>
    <col min="239" max="240" width="10.28515625" style="8" customWidth="1"/>
    <col min="241" max="241" width="9.42578125" style="8" customWidth="1"/>
    <col min="242" max="242" width="12.28515625" style="8" customWidth="1"/>
    <col min="243" max="243" width="11.42578125" style="8" customWidth="1"/>
    <col min="244" max="244" width="10" style="8" customWidth="1"/>
    <col min="245" max="245" width="8.42578125" style="8" customWidth="1"/>
    <col min="246" max="246" width="9.28515625" style="8" customWidth="1"/>
    <col min="247" max="247" width="12.28515625" style="8" customWidth="1"/>
    <col min="248" max="248" width="10.5703125" style="8" customWidth="1"/>
    <col min="249" max="249" width="10.7109375" style="8" customWidth="1"/>
    <col min="250" max="250" width="9" style="8" customWidth="1"/>
    <col min="251" max="251" width="8.7109375" style="8" customWidth="1"/>
    <col min="252" max="252" width="12.42578125" style="8" customWidth="1"/>
    <col min="253" max="253" width="10.7109375" style="8" customWidth="1"/>
    <col min="254" max="254" width="10.28515625" style="8" customWidth="1"/>
    <col min="255" max="255" width="9.42578125" style="8" customWidth="1"/>
    <col min="256" max="256" width="8.5703125" style="8" customWidth="1"/>
    <col min="257" max="257" width="12.7109375" style="8" customWidth="1"/>
    <col min="258" max="258" width="10.7109375" style="8" customWidth="1"/>
    <col min="259" max="259" width="9.5703125" style="8" customWidth="1"/>
    <col min="260" max="260" width="9.7109375" style="8" customWidth="1"/>
    <col min="261" max="261" width="9" style="8" customWidth="1"/>
    <col min="262" max="262" width="11.7109375" style="8" customWidth="1"/>
    <col min="263" max="263" width="10.7109375" style="8" customWidth="1"/>
    <col min="264" max="264" width="9.7109375" style="8" customWidth="1"/>
    <col min="265" max="265" width="9.5703125" style="8" customWidth="1"/>
    <col min="266" max="266" width="8.5703125" style="8" customWidth="1"/>
    <col min="267" max="267" width="11.7109375" style="8" customWidth="1"/>
    <col min="268" max="268" width="11.28515625" style="8" customWidth="1"/>
    <col min="269" max="270" width="10.42578125" style="8" customWidth="1"/>
    <col min="271" max="271" width="8.5703125" style="8" customWidth="1"/>
    <col min="272" max="272" width="12.7109375" style="8" customWidth="1"/>
    <col min="273" max="273" width="10.5703125" style="8" customWidth="1"/>
    <col min="274" max="274" width="9.42578125" style="8" customWidth="1"/>
    <col min="275" max="275" width="9.7109375" style="8" customWidth="1"/>
    <col min="276" max="276" width="8" style="8" customWidth="1"/>
    <col min="277" max="277" width="13.28515625" style="8" customWidth="1"/>
    <col min="278" max="278" width="11.5703125" style="8" customWidth="1"/>
    <col min="279" max="279" width="9.7109375" style="8" customWidth="1"/>
    <col min="280" max="280" width="10.28515625" style="8" customWidth="1"/>
    <col min="281" max="281" width="10" style="8" customWidth="1"/>
    <col min="282" max="282" width="11.7109375" style="8" customWidth="1"/>
    <col min="283" max="283" width="11.42578125" style="8" customWidth="1"/>
    <col min="284" max="284" width="9.5703125" style="8" customWidth="1"/>
    <col min="285" max="285" width="9.28515625" style="8" customWidth="1"/>
    <col min="286" max="286" width="9.7109375" style="8" customWidth="1"/>
    <col min="287" max="287" width="11.7109375" style="8" customWidth="1"/>
    <col min="288" max="288" width="10.7109375" style="8" customWidth="1"/>
    <col min="289" max="289" width="10" style="8" customWidth="1"/>
    <col min="290" max="290" width="9.5703125" style="8" customWidth="1"/>
    <col min="291" max="291" width="10.28515625" style="8" customWidth="1"/>
    <col min="292" max="292" width="12.28515625" style="8" customWidth="1"/>
    <col min="293" max="293" width="10.5703125" style="8" customWidth="1"/>
    <col min="294" max="294" width="10" style="8" customWidth="1"/>
    <col min="295" max="295" width="8.7109375" style="8" customWidth="1"/>
    <col min="296" max="296" width="9.5703125" style="8" customWidth="1"/>
    <col min="297" max="297" width="12.7109375" style="8" customWidth="1"/>
    <col min="298" max="298" width="10.28515625" style="8" customWidth="1"/>
    <col min="299" max="299" width="9.5703125" style="8" customWidth="1"/>
    <col min="300" max="300" width="8.7109375" style="8" customWidth="1"/>
    <col min="301" max="301" width="9.42578125" style="8" customWidth="1"/>
    <col min="302" max="302" width="12.42578125" style="8" customWidth="1"/>
    <col min="303" max="303" width="10.7109375" style="8" customWidth="1"/>
    <col min="304" max="304" width="10.28515625" style="8" customWidth="1"/>
    <col min="305" max="305" width="9.5703125" style="8" customWidth="1"/>
    <col min="306" max="306" width="9.28515625" style="8" customWidth="1"/>
    <col min="307" max="307" width="13.42578125" style="8" customWidth="1"/>
    <col min="308" max="308" width="12" style="8" customWidth="1"/>
    <col min="309" max="311" width="9.28515625" style="8" customWidth="1"/>
    <col min="312" max="312" width="12.28515625" style="8" customWidth="1"/>
    <col min="313" max="313" width="11" style="8" customWidth="1"/>
    <col min="314" max="314" width="10.28515625" style="8" customWidth="1"/>
    <col min="315" max="315" width="9.7109375" style="8" customWidth="1"/>
    <col min="316" max="316" width="10.28515625" style="8" customWidth="1"/>
    <col min="317" max="317" width="12.42578125" style="8" customWidth="1"/>
    <col min="318" max="318" width="11.42578125" style="8" customWidth="1"/>
    <col min="319" max="319" width="9.7109375" style="8" customWidth="1"/>
    <col min="320" max="320" width="8.7109375" style="8" customWidth="1"/>
    <col min="321" max="321" width="9.28515625" style="8" customWidth="1"/>
    <col min="322" max="322" width="11.7109375" style="8" customWidth="1"/>
    <col min="323" max="323" width="10.5703125" style="8" customWidth="1"/>
    <col min="324" max="326" width="9.5703125" style="8" customWidth="1"/>
    <col min="327" max="327" width="14" style="8" customWidth="1"/>
    <col min="328" max="328" width="11" style="8" customWidth="1"/>
    <col min="329" max="329" width="10.42578125" style="8" customWidth="1"/>
    <col min="330" max="330" width="9.7109375" style="8" customWidth="1"/>
    <col min="331" max="331" width="8.7109375" style="8" customWidth="1"/>
    <col min="332" max="332" width="12" style="8" customWidth="1"/>
    <col min="333" max="333" width="10.7109375" style="8" customWidth="1"/>
    <col min="334" max="334" width="9.42578125" style="8" customWidth="1"/>
    <col min="335" max="335" width="8.7109375" style="8" customWidth="1"/>
    <col min="336" max="336" width="9.5703125" style="8" customWidth="1"/>
    <col min="337" max="337" width="11.7109375" style="8" customWidth="1"/>
    <col min="338" max="338" width="11.28515625" style="8" customWidth="1"/>
    <col min="339" max="341" width="9.5703125" style="8" customWidth="1"/>
    <col min="342" max="342" width="13.7109375" style="8" customWidth="1"/>
    <col min="343" max="343" width="10.7109375" style="8" customWidth="1"/>
    <col min="344" max="344" width="9.7109375" style="8" customWidth="1"/>
    <col min="345" max="345" width="8.5703125" style="8" customWidth="1"/>
    <col min="346" max="346" width="10" style="8" customWidth="1"/>
    <col min="347" max="347" width="11.7109375" style="8" customWidth="1"/>
    <col min="348" max="348" width="11.28515625" style="8" customWidth="1"/>
    <col min="349" max="349" width="9.7109375" style="8" customWidth="1"/>
    <col min="350" max="350" width="9" style="8" customWidth="1"/>
    <col min="351" max="351" width="8.28515625" style="8" customWidth="1"/>
    <col min="352" max="352" width="12.5703125" style="8" customWidth="1"/>
    <col min="353" max="353" width="11.28515625" style="8" customWidth="1"/>
    <col min="354" max="354" width="10.7109375" style="8" customWidth="1"/>
    <col min="355" max="356" width="9.7109375" style="8" customWidth="1"/>
    <col min="357" max="357" width="12.7109375" style="8" customWidth="1"/>
    <col min="358" max="358" width="10.7109375" style="8" customWidth="1"/>
    <col min="359" max="361" width="9.28515625" style="8" customWidth="1"/>
    <col min="362" max="363" width="12.7109375" style="8" customWidth="1"/>
    <col min="364" max="364" width="9.5703125" style="8" customWidth="1"/>
    <col min="365" max="365" width="9.42578125" style="8" customWidth="1"/>
    <col min="366" max="366" width="9" style="8" customWidth="1"/>
    <col min="367" max="367" width="12.28515625" style="8" customWidth="1"/>
    <col min="368" max="368" width="12.5703125" style="8" customWidth="1"/>
    <col min="369" max="369" width="11.28515625" style="8" customWidth="1"/>
    <col min="370" max="370" width="8.7109375" style="8" customWidth="1"/>
    <col min="371" max="371" width="9.28515625" style="8" customWidth="1"/>
    <col min="372" max="372" width="11.7109375" style="8" customWidth="1"/>
    <col min="373" max="373" width="10.7109375" style="8" customWidth="1"/>
    <col min="374" max="374" width="9.7109375" style="8" customWidth="1"/>
    <col min="375" max="375" width="9.5703125" style="8" customWidth="1"/>
    <col min="376" max="376" width="9.7109375" style="8" customWidth="1"/>
    <col min="377" max="377" width="11.7109375" style="8" customWidth="1"/>
    <col min="378" max="378" width="10.7109375" style="8" customWidth="1"/>
    <col min="379" max="379" width="10.28515625" style="8" customWidth="1"/>
    <col min="380" max="380" width="9" style="8" customWidth="1"/>
    <col min="381" max="381" width="8.28515625" style="8" customWidth="1"/>
    <col min="382" max="382" width="11.7109375" style="8" customWidth="1"/>
    <col min="383" max="383" width="10.7109375" style="8" customWidth="1"/>
    <col min="384" max="384" width="10.42578125" style="8" customWidth="1"/>
    <col min="385" max="385" width="9.7109375" style="8" customWidth="1"/>
    <col min="386" max="386" width="7.7109375" style="8" customWidth="1"/>
    <col min="387" max="387" width="12.42578125" style="8" customWidth="1"/>
    <col min="388" max="388" width="10.5703125" style="8" customWidth="1"/>
    <col min="389" max="389" width="9" style="8" customWidth="1"/>
    <col min="390" max="390" width="9.28515625" style="8" customWidth="1"/>
    <col min="391" max="391" width="10.28515625" style="8" customWidth="1"/>
    <col min="392" max="392" width="11.7109375" style="8" customWidth="1"/>
    <col min="393" max="393" width="10.7109375" style="8" customWidth="1"/>
    <col min="394" max="394" width="10.28515625" style="8" customWidth="1"/>
    <col min="395" max="395" width="9.28515625" style="8" customWidth="1"/>
    <col min="396" max="396" width="8.7109375" style="8" customWidth="1"/>
    <col min="397" max="397" width="12.28515625" style="8" customWidth="1"/>
    <col min="398" max="398" width="11.28515625" style="8" customWidth="1"/>
    <col min="399" max="399" width="9.7109375" style="8" customWidth="1"/>
    <col min="400" max="400" width="9.5703125" style="8" customWidth="1"/>
    <col min="401" max="401" width="10" style="8" customWidth="1"/>
    <col min="402" max="402" width="12.7109375" style="8" customWidth="1"/>
    <col min="403" max="403" width="11.5703125" style="8" customWidth="1"/>
    <col min="404" max="404" width="12.28515625" style="8" customWidth="1"/>
    <col min="405" max="405" width="10" style="8" customWidth="1"/>
    <col min="406" max="406" width="10.28515625" style="8" customWidth="1"/>
    <col min="407" max="16384" width="9.28515625" style="8"/>
  </cols>
  <sheetData>
    <row r="1" spans="1:406" ht="15" customHeight="1" x14ac:dyDescent="0.2">
      <c r="H1" s="30"/>
      <c r="I1" s="30"/>
      <c r="J1" s="30"/>
      <c r="K1" s="30"/>
      <c r="M1" s="30" t="s">
        <v>170</v>
      </c>
      <c r="N1" s="30"/>
      <c r="O1" s="30"/>
      <c r="P1" s="30"/>
      <c r="AB1" s="30"/>
      <c r="AC1" s="30"/>
      <c r="AD1" s="30"/>
      <c r="AE1" s="30"/>
      <c r="AQ1" s="30"/>
      <c r="AR1" s="30"/>
      <c r="AS1" s="30"/>
      <c r="AT1" s="30"/>
      <c r="BF1" s="30"/>
      <c r="BG1" s="30"/>
      <c r="BH1" s="30"/>
      <c r="BI1" s="30"/>
      <c r="BU1" s="30"/>
      <c r="BV1" s="30"/>
      <c r="BW1" s="30"/>
      <c r="BX1" s="30"/>
      <c r="CJ1" s="30"/>
      <c r="CK1" s="30"/>
      <c r="CL1" s="30"/>
      <c r="CM1" s="30"/>
      <c r="CY1" s="30"/>
      <c r="CZ1" s="30"/>
      <c r="DA1" s="30"/>
      <c r="DB1" s="30"/>
      <c r="DN1" s="30"/>
      <c r="DO1" s="30"/>
      <c r="DP1" s="30"/>
      <c r="DQ1" s="30"/>
      <c r="EC1" s="30"/>
      <c r="ED1" s="30"/>
      <c r="EE1" s="30"/>
      <c r="EF1" s="30"/>
      <c r="ER1" s="30"/>
      <c r="ES1" s="30"/>
      <c r="ET1" s="30"/>
      <c r="EU1" s="30"/>
      <c r="FG1" s="30"/>
      <c r="FH1" s="30"/>
      <c r="FI1" s="30"/>
      <c r="FJ1" s="30"/>
      <c r="FV1" s="30"/>
      <c r="FW1" s="30"/>
      <c r="FX1" s="30"/>
      <c r="FY1" s="30"/>
      <c r="GK1" s="30"/>
      <c r="GL1" s="30"/>
      <c r="GM1" s="30"/>
      <c r="GN1" s="30"/>
      <c r="GZ1" s="30"/>
      <c r="HA1" s="30"/>
      <c r="HB1" s="30"/>
      <c r="HC1" s="30"/>
      <c r="HO1" s="30"/>
      <c r="HP1" s="30"/>
      <c r="HQ1" s="30"/>
      <c r="HR1" s="30"/>
      <c r="ID1" s="30"/>
      <c r="IE1" s="30"/>
      <c r="IF1" s="30"/>
      <c r="IG1" s="30"/>
      <c r="IS1" s="30"/>
      <c r="IT1" s="30"/>
      <c r="IU1" s="30"/>
      <c r="IV1" s="30"/>
      <c r="JH1" s="30"/>
      <c r="JI1" s="30"/>
      <c r="JJ1" s="30"/>
      <c r="JK1" s="30"/>
      <c r="JW1" s="30"/>
      <c r="JX1" s="30"/>
      <c r="JY1" s="30"/>
      <c r="JZ1" s="30"/>
      <c r="KL1" s="30"/>
      <c r="KM1" s="30"/>
      <c r="KN1" s="30"/>
      <c r="KO1" s="30"/>
      <c r="LA1" s="30"/>
      <c r="LB1" s="30"/>
      <c r="LC1" s="30"/>
      <c r="LD1" s="30"/>
      <c r="LP1" s="30"/>
      <c r="LQ1" s="30"/>
      <c r="LR1" s="30"/>
      <c r="LS1" s="30"/>
      <c r="ME1" s="30"/>
      <c r="MF1" s="30"/>
      <c r="MG1" s="30"/>
      <c r="MH1" s="30"/>
      <c r="MT1" s="30"/>
      <c r="MU1" s="30"/>
      <c r="MV1" s="30"/>
      <c r="MW1" s="30"/>
      <c r="NI1" s="30"/>
      <c r="NJ1" s="30"/>
      <c r="NK1" s="30"/>
      <c r="NL1" s="30"/>
      <c r="NX1" s="30"/>
      <c r="NY1" s="30"/>
      <c r="NZ1" s="30"/>
      <c r="OA1" s="30"/>
      <c r="OI1" s="46"/>
      <c r="OJ1" s="46"/>
      <c r="OK1" s="46"/>
      <c r="OM1" s="30"/>
      <c r="ON1" s="30"/>
      <c r="OO1" s="30"/>
      <c r="OP1" s="30"/>
    </row>
    <row r="2" spans="1:406" ht="37.5" customHeight="1" x14ac:dyDescent="0.2">
      <c r="B2" s="37" t="s">
        <v>165</v>
      </c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OI2" s="17"/>
      <c r="OJ2" s="17"/>
      <c r="OK2" s="17"/>
      <c r="OM2" s="18"/>
      <c r="ON2" s="18"/>
      <c r="OO2" s="18"/>
      <c r="OP2" s="18"/>
    </row>
    <row r="3" spans="1:406" ht="13.5" customHeight="1" x14ac:dyDescent="0.25">
      <c r="B3" s="9"/>
      <c r="C3" s="9"/>
      <c r="D3" s="9"/>
      <c r="E3" s="9"/>
      <c r="F3" s="9"/>
      <c r="G3" s="9"/>
      <c r="H3" s="9"/>
      <c r="I3" s="9"/>
      <c r="J3" s="41"/>
      <c r="K3" s="41"/>
      <c r="L3" s="10"/>
      <c r="M3" s="10"/>
      <c r="N3" s="10"/>
      <c r="O3" s="41" t="s">
        <v>141</v>
      </c>
      <c r="P3" s="41"/>
      <c r="Q3" s="15"/>
      <c r="Y3" s="41"/>
      <c r="Z3" s="41"/>
      <c r="AA3" s="21"/>
      <c r="AB3" s="21"/>
      <c r="AC3" s="21"/>
      <c r="AD3" s="21"/>
      <c r="AE3" s="21"/>
      <c r="AI3" s="41"/>
      <c r="AJ3" s="41"/>
      <c r="AK3" s="15"/>
      <c r="AN3" s="41"/>
      <c r="AO3" s="41"/>
      <c r="BH3" s="41"/>
      <c r="BI3" s="41"/>
      <c r="BW3" s="41"/>
      <c r="BX3" s="41"/>
      <c r="CV3" s="41"/>
      <c r="CW3" s="41"/>
      <c r="DK3" s="41"/>
      <c r="DL3" s="41"/>
      <c r="DZ3" s="41"/>
      <c r="EA3" s="41"/>
      <c r="EJ3" s="41"/>
      <c r="EK3" s="41"/>
      <c r="EL3" s="21"/>
      <c r="EM3" s="21"/>
      <c r="EN3" s="21"/>
      <c r="EO3" s="21"/>
      <c r="EP3" s="21"/>
      <c r="FD3" s="41"/>
      <c r="FE3" s="41"/>
      <c r="FS3" s="41"/>
      <c r="FT3" s="41"/>
      <c r="GH3" s="41"/>
      <c r="GI3" s="41"/>
      <c r="GW3" s="41"/>
      <c r="GX3" s="41"/>
      <c r="HL3" s="41"/>
      <c r="HM3" s="41"/>
      <c r="IA3" s="41"/>
      <c r="IB3" s="41"/>
      <c r="IC3" s="16"/>
      <c r="ID3" s="16"/>
      <c r="IE3" s="16"/>
      <c r="IF3" s="16"/>
      <c r="IG3" s="16"/>
      <c r="IH3" s="16"/>
      <c r="II3" s="16"/>
      <c r="IJ3" s="16"/>
      <c r="IK3" s="16"/>
      <c r="IL3" s="16"/>
      <c r="JE3" s="41"/>
      <c r="JF3" s="41"/>
      <c r="JT3" s="41"/>
      <c r="JU3" s="41"/>
      <c r="KI3" s="44"/>
      <c r="KJ3" s="44"/>
      <c r="LC3" s="42"/>
      <c r="LD3" s="43"/>
      <c r="LH3" s="42"/>
      <c r="LI3" s="43"/>
      <c r="LJ3" s="19"/>
      <c r="LK3" s="19"/>
      <c r="LL3" s="19"/>
      <c r="LM3" s="19"/>
      <c r="LN3" s="19"/>
      <c r="LO3" s="16"/>
      <c r="LW3" s="41"/>
      <c r="LX3" s="41"/>
      <c r="LY3" s="21"/>
      <c r="LZ3" s="21"/>
      <c r="MA3" s="21"/>
      <c r="MB3" s="21"/>
      <c r="MC3" s="21"/>
      <c r="MG3" s="41"/>
      <c r="MH3" s="41"/>
      <c r="MQ3" s="41"/>
      <c r="MR3" s="41"/>
      <c r="MV3" s="41"/>
      <c r="MW3" s="41"/>
      <c r="NF3" s="41"/>
      <c r="NG3" s="41"/>
      <c r="NK3" s="44"/>
      <c r="NL3" s="44"/>
      <c r="NU3" s="44"/>
      <c r="NV3" s="44"/>
      <c r="NZ3" s="44"/>
      <c r="OA3" s="44"/>
      <c r="OG3" s="11"/>
      <c r="OH3" s="11"/>
      <c r="OI3" s="11"/>
      <c r="OJ3" s="44"/>
      <c r="OK3" s="44"/>
      <c r="OL3" s="11"/>
      <c r="OM3" s="11"/>
      <c r="ON3" s="11"/>
      <c r="OO3" s="41"/>
      <c r="OP3" s="41"/>
    </row>
    <row r="4" spans="1:406" ht="19.899999999999999" customHeight="1" x14ac:dyDescent="0.2">
      <c r="A4" s="48" t="s">
        <v>0</v>
      </c>
      <c r="B4" s="49" t="s">
        <v>1</v>
      </c>
      <c r="C4" s="49"/>
      <c r="D4" s="49"/>
      <c r="E4" s="49"/>
      <c r="F4" s="49"/>
      <c r="G4" s="35" t="s">
        <v>124</v>
      </c>
      <c r="H4" s="35"/>
      <c r="I4" s="35"/>
      <c r="J4" s="35"/>
      <c r="K4" s="35"/>
      <c r="L4" s="35"/>
      <c r="M4" s="35"/>
      <c r="N4" s="35"/>
      <c r="O4" s="35"/>
      <c r="P4" s="35"/>
      <c r="Q4" s="35" t="s">
        <v>124</v>
      </c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 t="s">
        <v>124</v>
      </c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  <c r="AT4" s="35"/>
      <c r="AU4" s="35" t="s">
        <v>124</v>
      </c>
      <c r="AV4" s="35"/>
      <c r="AW4" s="35"/>
      <c r="AX4" s="35"/>
      <c r="AY4" s="35"/>
      <c r="AZ4" s="35"/>
      <c r="BA4" s="35"/>
      <c r="BB4" s="35"/>
      <c r="BC4" s="35"/>
      <c r="BD4" s="35"/>
      <c r="BE4" s="35"/>
      <c r="BF4" s="35"/>
      <c r="BG4" s="35"/>
      <c r="BH4" s="35"/>
      <c r="BI4" s="35"/>
      <c r="BJ4" s="35" t="s">
        <v>124</v>
      </c>
      <c r="BK4" s="35"/>
      <c r="BL4" s="35"/>
      <c r="BM4" s="35"/>
      <c r="BN4" s="35"/>
      <c r="BO4" s="35"/>
      <c r="BP4" s="35"/>
      <c r="BQ4" s="35"/>
      <c r="BR4" s="35"/>
      <c r="BS4" s="35"/>
      <c r="BT4" s="35"/>
      <c r="BU4" s="35"/>
      <c r="BV4" s="35"/>
      <c r="BW4" s="35"/>
      <c r="BX4" s="35"/>
      <c r="BY4" s="35" t="s">
        <v>124</v>
      </c>
      <c r="BZ4" s="35"/>
      <c r="CA4" s="35"/>
      <c r="CB4" s="35"/>
      <c r="CC4" s="35"/>
      <c r="CD4" s="35"/>
      <c r="CE4" s="35"/>
      <c r="CF4" s="35"/>
      <c r="CG4" s="35"/>
      <c r="CH4" s="35"/>
      <c r="CI4" s="35"/>
      <c r="CJ4" s="35"/>
      <c r="CK4" s="35"/>
      <c r="CL4" s="35"/>
      <c r="CM4" s="35"/>
      <c r="CN4" s="35" t="s">
        <v>124</v>
      </c>
      <c r="CO4" s="35"/>
      <c r="CP4" s="35"/>
      <c r="CQ4" s="35"/>
      <c r="CR4" s="35"/>
      <c r="CS4" s="35"/>
      <c r="CT4" s="35"/>
      <c r="CU4" s="35"/>
      <c r="CV4" s="35"/>
      <c r="CW4" s="35"/>
      <c r="CX4" s="35"/>
      <c r="CY4" s="35"/>
      <c r="CZ4" s="35"/>
      <c r="DA4" s="35"/>
      <c r="DB4" s="35"/>
      <c r="DC4" s="35" t="s">
        <v>124</v>
      </c>
      <c r="DD4" s="35"/>
      <c r="DE4" s="35"/>
      <c r="DF4" s="35"/>
      <c r="DG4" s="35"/>
      <c r="DH4" s="35"/>
      <c r="DI4" s="35"/>
      <c r="DJ4" s="35"/>
      <c r="DK4" s="35"/>
      <c r="DL4" s="35"/>
      <c r="DM4" s="35" t="s">
        <v>125</v>
      </c>
      <c r="DN4" s="35"/>
      <c r="DO4" s="35"/>
      <c r="DP4" s="35"/>
      <c r="DQ4" s="35"/>
      <c r="DR4" s="35" t="s">
        <v>125</v>
      </c>
      <c r="DS4" s="35"/>
      <c r="DT4" s="35"/>
      <c r="DU4" s="35"/>
      <c r="DV4" s="35"/>
      <c r="DW4" s="35"/>
      <c r="DX4" s="35"/>
      <c r="DY4" s="35"/>
      <c r="DZ4" s="35"/>
      <c r="EA4" s="35"/>
      <c r="EB4" s="35"/>
      <c r="EC4" s="35"/>
      <c r="ED4" s="35"/>
      <c r="EE4" s="35"/>
      <c r="EF4" s="35"/>
      <c r="EG4" s="35" t="s">
        <v>125</v>
      </c>
      <c r="EH4" s="35"/>
      <c r="EI4" s="35"/>
      <c r="EJ4" s="35"/>
      <c r="EK4" s="35"/>
      <c r="EL4" s="35"/>
      <c r="EM4" s="35"/>
      <c r="EN4" s="35"/>
      <c r="EO4" s="35"/>
      <c r="EP4" s="35"/>
      <c r="EQ4" s="35"/>
      <c r="ER4" s="35"/>
      <c r="ES4" s="35"/>
      <c r="ET4" s="35"/>
      <c r="EU4" s="35"/>
      <c r="EV4" s="35" t="s">
        <v>125</v>
      </c>
      <c r="EW4" s="35"/>
      <c r="EX4" s="35"/>
      <c r="EY4" s="35"/>
      <c r="EZ4" s="35"/>
      <c r="FA4" s="35"/>
      <c r="FB4" s="35"/>
      <c r="FC4" s="35"/>
      <c r="FD4" s="35"/>
      <c r="FE4" s="35"/>
      <c r="FF4" s="35"/>
      <c r="FG4" s="35"/>
      <c r="FH4" s="35"/>
      <c r="FI4" s="35"/>
      <c r="FJ4" s="35"/>
      <c r="FK4" s="35" t="s">
        <v>125</v>
      </c>
      <c r="FL4" s="35"/>
      <c r="FM4" s="35"/>
      <c r="FN4" s="35"/>
      <c r="FO4" s="35"/>
      <c r="FP4" s="34" t="s">
        <v>126</v>
      </c>
      <c r="FQ4" s="34"/>
      <c r="FR4" s="34"/>
      <c r="FS4" s="34"/>
      <c r="FT4" s="34"/>
      <c r="FU4" s="34"/>
      <c r="FV4" s="34"/>
      <c r="FW4" s="34"/>
      <c r="FX4" s="34"/>
      <c r="FY4" s="34"/>
      <c r="FZ4" s="34" t="s">
        <v>126</v>
      </c>
      <c r="GA4" s="34"/>
      <c r="GB4" s="34"/>
      <c r="GC4" s="34"/>
      <c r="GD4" s="34"/>
      <c r="GE4" s="34"/>
      <c r="GF4" s="34"/>
      <c r="GG4" s="34"/>
      <c r="GH4" s="34"/>
      <c r="GI4" s="34"/>
      <c r="GJ4" s="34" t="s">
        <v>127</v>
      </c>
      <c r="GK4" s="34"/>
      <c r="GL4" s="34"/>
      <c r="GM4" s="34"/>
      <c r="GN4" s="34"/>
      <c r="GO4" s="34" t="s">
        <v>127</v>
      </c>
      <c r="GP4" s="34"/>
      <c r="GQ4" s="34"/>
      <c r="GR4" s="34"/>
      <c r="GS4" s="34"/>
      <c r="GT4" s="34"/>
      <c r="GU4" s="34"/>
      <c r="GV4" s="34"/>
      <c r="GW4" s="34"/>
      <c r="GX4" s="34"/>
      <c r="GY4" s="34" t="s">
        <v>127</v>
      </c>
      <c r="GZ4" s="34"/>
      <c r="HA4" s="34"/>
      <c r="HB4" s="34"/>
      <c r="HC4" s="34"/>
      <c r="HD4" s="35" t="s">
        <v>128</v>
      </c>
      <c r="HE4" s="35"/>
      <c r="HF4" s="35"/>
      <c r="HG4" s="35"/>
      <c r="HH4" s="35"/>
      <c r="HI4" s="35"/>
      <c r="HJ4" s="35"/>
      <c r="HK4" s="35"/>
      <c r="HL4" s="35"/>
      <c r="HM4" s="35"/>
      <c r="HN4" s="35"/>
      <c r="HO4" s="35"/>
      <c r="HP4" s="35"/>
      <c r="HQ4" s="35"/>
      <c r="HR4" s="35"/>
      <c r="HS4" s="35" t="s">
        <v>128</v>
      </c>
      <c r="HT4" s="35"/>
      <c r="HU4" s="35"/>
      <c r="HV4" s="35"/>
      <c r="HW4" s="35"/>
      <c r="HX4" s="35"/>
      <c r="HY4" s="35"/>
      <c r="HZ4" s="35"/>
      <c r="IA4" s="35"/>
      <c r="IB4" s="35"/>
      <c r="IC4" s="35"/>
      <c r="ID4" s="35"/>
      <c r="IE4" s="35"/>
      <c r="IF4" s="35"/>
      <c r="IG4" s="35"/>
      <c r="IH4" s="34" t="s">
        <v>128</v>
      </c>
      <c r="II4" s="34"/>
      <c r="IJ4" s="34"/>
      <c r="IK4" s="34"/>
      <c r="IL4" s="34"/>
      <c r="IM4" s="34"/>
      <c r="IN4" s="34"/>
      <c r="IO4" s="34"/>
      <c r="IP4" s="34"/>
      <c r="IQ4" s="34"/>
      <c r="IR4" s="34"/>
      <c r="IS4" s="34"/>
      <c r="IT4" s="34"/>
      <c r="IU4" s="34"/>
      <c r="IV4" s="34"/>
      <c r="IW4" s="34" t="s">
        <v>128</v>
      </c>
      <c r="IX4" s="34"/>
      <c r="IY4" s="34"/>
      <c r="IZ4" s="34"/>
      <c r="JA4" s="34"/>
      <c r="JB4" s="34"/>
      <c r="JC4" s="34"/>
      <c r="JD4" s="34"/>
      <c r="JE4" s="34"/>
      <c r="JF4" s="34"/>
      <c r="JG4" s="34" t="s">
        <v>129</v>
      </c>
      <c r="JH4" s="34"/>
      <c r="JI4" s="34"/>
      <c r="JJ4" s="34"/>
      <c r="JK4" s="34"/>
      <c r="JL4" s="34" t="s">
        <v>129</v>
      </c>
      <c r="JM4" s="34"/>
      <c r="JN4" s="34"/>
      <c r="JO4" s="34"/>
      <c r="JP4" s="34"/>
      <c r="JQ4" s="34"/>
      <c r="JR4" s="34"/>
      <c r="JS4" s="34"/>
      <c r="JT4" s="34"/>
      <c r="JU4" s="34"/>
      <c r="JV4" s="34"/>
      <c r="JW4" s="34"/>
      <c r="JX4" s="34"/>
      <c r="JY4" s="34"/>
      <c r="JZ4" s="34"/>
      <c r="KA4" s="34" t="s">
        <v>129</v>
      </c>
      <c r="KB4" s="34"/>
      <c r="KC4" s="34"/>
      <c r="KD4" s="34"/>
      <c r="KE4" s="34"/>
      <c r="KF4" s="34"/>
      <c r="KG4" s="34"/>
      <c r="KH4" s="34"/>
      <c r="KI4" s="34"/>
      <c r="KJ4" s="34"/>
      <c r="KK4" s="34"/>
      <c r="KL4" s="34"/>
      <c r="KM4" s="34"/>
      <c r="KN4" s="34"/>
      <c r="KO4" s="34"/>
      <c r="KP4" s="34" t="s">
        <v>129</v>
      </c>
      <c r="KQ4" s="34"/>
      <c r="KR4" s="34"/>
      <c r="KS4" s="34"/>
      <c r="KT4" s="34"/>
      <c r="KU4" s="35" t="s">
        <v>130</v>
      </c>
      <c r="KV4" s="35"/>
      <c r="KW4" s="35"/>
      <c r="KX4" s="35"/>
      <c r="KY4" s="35"/>
      <c r="KZ4" s="35"/>
      <c r="LA4" s="35"/>
      <c r="LB4" s="35"/>
      <c r="LC4" s="35"/>
      <c r="LD4" s="35"/>
      <c r="LE4" s="35" t="s">
        <v>130</v>
      </c>
      <c r="LF4" s="35"/>
      <c r="LG4" s="35"/>
      <c r="LH4" s="35"/>
      <c r="LI4" s="35"/>
      <c r="LJ4" s="35"/>
      <c r="LK4" s="35"/>
      <c r="LL4" s="35"/>
      <c r="LM4" s="35"/>
      <c r="LN4" s="35"/>
      <c r="LO4" s="34" t="s">
        <v>131</v>
      </c>
      <c r="LP4" s="34"/>
      <c r="LQ4" s="34"/>
      <c r="LR4" s="34"/>
      <c r="LS4" s="34"/>
      <c r="LT4" s="34" t="s">
        <v>131</v>
      </c>
      <c r="LU4" s="34"/>
      <c r="LV4" s="34"/>
      <c r="LW4" s="34"/>
      <c r="LX4" s="34"/>
      <c r="LY4" s="34"/>
      <c r="LZ4" s="34"/>
      <c r="MA4" s="34"/>
      <c r="MB4" s="34"/>
      <c r="MC4" s="34"/>
      <c r="MD4" s="34"/>
      <c r="ME4" s="34"/>
      <c r="MF4" s="34"/>
      <c r="MG4" s="34"/>
      <c r="MH4" s="34"/>
      <c r="MI4" s="45" t="s">
        <v>131</v>
      </c>
      <c r="MJ4" s="45"/>
      <c r="MK4" s="45"/>
      <c r="ML4" s="45"/>
      <c r="MM4" s="45"/>
      <c r="MN4" s="34" t="s">
        <v>132</v>
      </c>
      <c r="MO4" s="34"/>
      <c r="MP4" s="34"/>
      <c r="MQ4" s="34"/>
      <c r="MR4" s="34"/>
      <c r="MS4" s="34"/>
      <c r="MT4" s="34"/>
      <c r="MU4" s="34"/>
      <c r="MV4" s="34"/>
      <c r="MW4" s="34"/>
      <c r="MX4" s="34" t="s">
        <v>132</v>
      </c>
      <c r="MY4" s="34"/>
      <c r="MZ4" s="34"/>
      <c r="NA4" s="34"/>
      <c r="NB4" s="34"/>
      <c r="NC4" s="34" t="s">
        <v>133</v>
      </c>
      <c r="ND4" s="34"/>
      <c r="NE4" s="34"/>
      <c r="NF4" s="34"/>
      <c r="NG4" s="34"/>
      <c r="NH4" s="34"/>
      <c r="NI4" s="34"/>
      <c r="NJ4" s="34"/>
      <c r="NK4" s="34"/>
      <c r="NL4" s="34"/>
      <c r="NM4" s="45" t="s">
        <v>133</v>
      </c>
      <c r="NN4" s="45"/>
      <c r="NO4" s="45"/>
      <c r="NP4" s="45"/>
      <c r="NQ4" s="45"/>
      <c r="NR4" s="34" t="s">
        <v>134</v>
      </c>
      <c r="NS4" s="34"/>
      <c r="NT4" s="34"/>
      <c r="NU4" s="34"/>
      <c r="NV4" s="34"/>
      <c r="NW4" s="34"/>
      <c r="NX4" s="34"/>
      <c r="NY4" s="34"/>
      <c r="NZ4" s="34"/>
      <c r="OA4" s="34"/>
      <c r="OB4" s="34" t="s">
        <v>134</v>
      </c>
      <c r="OC4" s="34"/>
      <c r="OD4" s="34"/>
      <c r="OE4" s="34"/>
      <c r="OF4" s="34"/>
      <c r="OG4" s="34"/>
      <c r="OH4" s="34"/>
      <c r="OI4" s="34"/>
      <c r="OJ4" s="34"/>
      <c r="OK4" s="34"/>
      <c r="OL4" s="34" t="s">
        <v>135</v>
      </c>
      <c r="OM4" s="34"/>
      <c r="ON4" s="34"/>
      <c r="OO4" s="34"/>
      <c r="OP4" s="34"/>
    </row>
    <row r="5" spans="1:406" s="20" customFormat="1" ht="79.900000000000006" customHeight="1" x14ac:dyDescent="0.2">
      <c r="A5" s="48"/>
      <c r="B5" s="49"/>
      <c r="C5" s="49"/>
      <c r="D5" s="49"/>
      <c r="E5" s="49"/>
      <c r="F5" s="49"/>
      <c r="G5" s="38" t="s">
        <v>28</v>
      </c>
      <c r="H5" s="38"/>
      <c r="I5" s="38"/>
      <c r="J5" s="38"/>
      <c r="K5" s="38"/>
      <c r="L5" s="38" t="s">
        <v>29</v>
      </c>
      <c r="M5" s="38"/>
      <c r="N5" s="38"/>
      <c r="O5" s="38"/>
      <c r="P5" s="38"/>
      <c r="Q5" s="38" t="s">
        <v>2</v>
      </c>
      <c r="R5" s="38"/>
      <c r="S5" s="38"/>
      <c r="T5" s="38"/>
      <c r="U5" s="38"/>
      <c r="V5" s="38"/>
      <c r="W5" s="38"/>
      <c r="X5" s="38"/>
      <c r="Y5" s="38"/>
      <c r="Z5" s="38"/>
      <c r="AA5" s="40" t="s">
        <v>155</v>
      </c>
      <c r="AB5" s="40"/>
      <c r="AC5" s="40"/>
      <c r="AD5" s="40"/>
      <c r="AE5" s="40"/>
      <c r="AF5" s="40" t="s">
        <v>155</v>
      </c>
      <c r="AG5" s="40"/>
      <c r="AH5" s="40"/>
      <c r="AI5" s="40"/>
      <c r="AJ5" s="40"/>
      <c r="AK5" s="40" t="s">
        <v>155</v>
      </c>
      <c r="AL5" s="40"/>
      <c r="AM5" s="40"/>
      <c r="AN5" s="40"/>
      <c r="AO5" s="40"/>
      <c r="AP5" s="38" t="s">
        <v>156</v>
      </c>
      <c r="AQ5" s="38"/>
      <c r="AR5" s="38"/>
      <c r="AS5" s="38"/>
      <c r="AT5" s="38"/>
      <c r="AU5" s="38" t="s">
        <v>49</v>
      </c>
      <c r="AV5" s="38"/>
      <c r="AW5" s="38"/>
      <c r="AX5" s="38"/>
      <c r="AY5" s="38"/>
      <c r="AZ5" s="38" t="s">
        <v>142</v>
      </c>
      <c r="BA5" s="38"/>
      <c r="BB5" s="38"/>
      <c r="BC5" s="38"/>
      <c r="BD5" s="38"/>
      <c r="BE5" s="38" t="s">
        <v>50</v>
      </c>
      <c r="BF5" s="38"/>
      <c r="BG5" s="38"/>
      <c r="BH5" s="38"/>
      <c r="BI5" s="38"/>
      <c r="BJ5" s="38" t="s">
        <v>50</v>
      </c>
      <c r="BK5" s="38"/>
      <c r="BL5" s="38"/>
      <c r="BM5" s="38"/>
      <c r="BN5" s="38"/>
      <c r="BO5" s="38" t="s">
        <v>51</v>
      </c>
      <c r="BP5" s="38"/>
      <c r="BQ5" s="38"/>
      <c r="BR5" s="38"/>
      <c r="BS5" s="38"/>
      <c r="BT5" s="38" t="s">
        <v>52</v>
      </c>
      <c r="BU5" s="38"/>
      <c r="BV5" s="38"/>
      <c r="BW5" s="38"/>
      <c r="BX5" s="38"/>
      <c r="BY5" s="38" t="s">
        <v>53</v>
      </c>
      <c r="BZ5" s="38"/>
      <c r="CA5" s="38"/>
      <c r="CB5" s="38"/>
      <c r="CC5" s="38"/>
      <c r="CD5" s="38" t="s">
        <v>53</v>
      </c>
      <c r="CE5" s="38"/>
      <c r="CF5" s="38"/>
      <c r="CG5" s="38"/>
      <c r="CH5" s="38"/>
      <c r="CI5" s="38" t="s">
        <v>144</v>
      </c>
      <c r="CJ5" s="38"/>
      <c r="CK5" s="38"/>
      <c r="CL5" s="38"/>
      <c r="CM5" s="38"/>
      <c r="CN5" s="38" t="s">
        <v>144</v>
      </c>
      <c r="CO5" s="38"/>
      <c r="CP5" s="38"/>
      <c r="CQ5" s="38"/>
      <c r="CR5" s="38"/>
      <c r="CS5" s="38" t="s">
        <v>54</v>
      </c>
      <c r="CT5" s="38"/>
      <c r="CU5" s="38"/>
      <c r="CV5" s="38"/>
      <c r="CW5" s="38"/>
      <c r="CX5" s="38" t="s">
        <v>54</v>
      </c>
      <c r="CY5" s="38"/>
      <c r="CZ5" s="38"/>
      <c r="DA5" s="38"/>
      <c r="DB5" s="38"/>
      <c r="DC5" s="38" t="s">
        <v>55</v>
      </c>
      <c r="DD5" s="38"/>
      <c r="DE5" s="38"/>
      <c r="DF5" s="38"/>
      <c r="DG5" s="38"/>
      <c r="DH5" s="38" t="s">
        <v>56</v>
      </c>
      <c r="DI5" s="38"/>
      <c r="DJ5" s="38"/>
      <c r="DK5" s="38"/>
      <c r="DL5" s="38"/>
      <c r="DM5" s="38" t="s">
        <v>138</v>
      </c>
      <c r="DN5" s="38"/>
      <c r="DO5" s="38"/>
      <c r="DP5" s="38"/>
      <c r="DQ5" s="38"/>
      <c r="DR5" s="38" t="s">
        <v>57</v>
      </c>
      <c r="DS5" s="38"/>
      <c r="DT5" s="38"/>
      <c r="DU5" s="38"/>
      <c r="DV5" s="38"/>
      <c r="DW5" s="38" t="s">
        <v>57</v>
      </c>
      <c r="DX5" s="38"/>
      <c r="DY5" s="38"/>
      <c r="DZ5" s="38"/>
      <c r="EA5" s="38"/>
      <c r="EB5" s="38" t="s">
        <v>57</v>
      </c>
      <c r="EC5" s="38"/>
      <c r="ED5" s="38"/>
      <c r="EE5" s="38"/>
      <c r="EF5" s="38"/>
      <c r="EG5" s="38" t="s">
        <v>57</v>
      </c>
      <c r="EH5" s="38"/>
      <c r="EI5" s="38"/>
      <c r="EJ5" s="38"/>
      <c r="EK5" s="38"/>
      <c r="EL5" s="31" t="s">
        <v>138</v>
      </c>
      <c r="EM5" s="31"/>
      <c r="EN5" s="31"/>
      <c r="EO5" s="31"/>
      <c r="EP5" s="31"/>
      <c r="EQ5" s="38" t="s">
        <v>3</v>
      </c>
      <c r="ER5" s="38"/>
      <c r="ES5" s="38"/>
      <c r="ET5" s="38"/>
      <c r="EU5" s="38"/>
      <c r="EV5" s="50"/>
      <c r="EW5" s="50"/>
      <c r="EX5" s="50"/>
      <c r="EY5" s="50"/>
      <c r="EZ5" s="50"/>
      <c r="FA5" s="38" t="s">
        <v>4</v>
      </c>
      <c r="FB5" s="38"/>
      <c r="FC5" s="38"/>
      <c r="FD5" s="38"/>
      <c r="FE5" s="38"/>
      <c r="FF5" s="38" t="s">
        <v>4</v>
      </c>
      <c r="FG5" s="38"/>
      <c r="FH5" s="38"/>
      <c r="FI5" s="38"/>
      <c r="FJ5" s="38"/>
      <c r="FK5" s="38" t="s">
        <v>138</v>
      </c>
      <c r="FL5" s="38"/>
      <c r="FM5" s="38"/>
      <c r="FN5" s="38"/>
      <c r="FO5" s="38"/>
      <c r="FP5" s="38" t="s">
        <v>30</v>
      </c>
      <c r="FQ5" s="38"/>
      <c r="FR5" s="38"/>
      <c r="FS5" s="38"/>
      <c r="FT5" s="38"/>
      <c r="FU5" s="38" t="s">
        <v>58</v>
      </c>
      <c r="FV5" s="38"/>
      <c r="FW5" s="38"/>
      <c r="FX5" s="38"/>
      <c r="FY5" s="38"/>
      <c r="FZ5" s="38" t="s">
        <v>145</v>
      </c>
      <c r="GA5" s="38"/>
      <c r="GB5" s="38"/>
      <c r="GC5" s="38"/>
      <c r="GD5" s="38"/>
      <c r="GE5" s="38" t="s">
        <v>145</v>
      </c>
      <c r="GF5" s="38"/>
      <c r="GG5" s="38"/>
      <c r="GH5" s="38"/>
      <c r="GI5" s="38"/>
      <c r="GJ5" s="38" t="s">
        <v>59</v>
      </c>
      <c r="GK5" s="38"/>
      <c r="GL5" s="38"/>
      <c r="GM5" s="38"/>
      <c r="GN5" s="38"/>
      <c r="GO5" s="38"/>
      <c r="GP5" s="38"/>
      <c r="GQ5" s="38"/>
      <c r="GR5" s="38"/>
      <c r="GS5" s="38"/>
      <c r="GT5" s="40" t="s">
        <v>59</v>
      </c>
      <c r="GU5" s="40"/>
      <c r="GV5" s="40"/>
      <c r="GW5" s="40"/>
      <c r="GX5" s="40"/>
      <c r="GY5" s="38" t="s">
        <v>59</v>
      </c>
      <c r="GZ5" s="38"/>
      <c r="HA5" s="38"/>
      <c r="HB5" s="38"/>
      <c r="HC5" s="38"/>
      <c r="HD5" s="38" t="s">
        <v>31</v>
      </c>
      <c r="HE5" s="38"/>
      <c r="HF5" s="38"/>
      <c r="HG5" s="38"/>
      <c r="HH5" s="38"/>
      <c r="HI5" s="38" t="s">
        <v>60</v>
      </c>
      <c r="HJ5" s="38"/>
      <c r="HK5" s="38"/>
      <c r="HL5" s="38"/>
      <c r="HM5" s="38"/>
      <c r="HN5" s="38" t="s">
        <v>136</v>
      </c>
      <c r="HO5" s="38"/>
      <c r="HP5" s="38"/>
      <c r="HQ5" s="38"/>
      <c r="HR5" s="38"/>
      <c r="HS5" s="38" t="s">
        <v>61</v>
      </c>
      <c r="HT5" s="38"/>
      <c r="HU5" s="38"/>
      <c r="HV5" s="38"/>
      <c r="HW5" s="38"/>
      <c r="HX5" s="38" t="s">
        <v>61</v>
      </c>
      <c r="HY5" s="38"/>
      <c r="HZ5" s="38"/>
      <c r="IA5" s="38"/>
      <c r="IB5" s="38"/>
      <c r="IC5" s="38" t="s">
        <v>146</v>
      </c>
      <c r="ID5" s="38"/>
      <c r="IE5" s="38"/>
      <c r="IF5" s="38"/>
      <c r="IG5" s="38"/>
      <c r="IH5" s="38" t="s">
        <v>148</v>
      </c>
      <c r="II5" s="38"/>
      <c r="IJ5" s="38"/>
      <c r="IK5" s="38"/>
      <c r="IL5" s="38"/>
      <c r="IM5" s="38" t="s">
        <v>60</v>
      </c>
      <c r="IN5" s="38"/>
      <c r="IO5" s="38"/>
      <c r="IP5" s="38"/>
      <c r="IQ5" s="38"/>
      <c r="IR5" s="38" t="s">
        <v>150</v>
      </c>
      <c r="IS5" s="38"/>
      <c r="IT5" s="38"/>
      <c r="IU5" s="38"/>
      <c r="IV5" s="38"/>
      <c r="IW5" s="38" t="s">
        <v>5</v>
      </c>
      <c r="IX5" s="38"/>
      <c r="IY5" s="38"/>
      <c r="IZ5" s="38"/>
      <c r="JA5" s="38"/>
      <c r="JB5" s="38" t="s">
        <v>5</v>
      </c>
      <c r="JC5" s="38"/>
      <c r="JD5" s="38"/>
      <c r="JE5" s="38"/>
      <c r="JF5" s="38"/>
      <c r="JG5" s="38" t="s">
        <v>62</v>
      </c>
      <c r="JH5" s="38"/>
      <c r="JI5" s="38"/>
      <c r="JJ5" s="38"/>
      <c r="JK5" s="38"/>
      <c r="JL5" s="38" t="s">
        <v>63</v>
      </c>
      <c r="JM5" s="38"/>
      <c r="JN5" s="38"/>
      <c r="JO5" s="38"/>
      <c r="JP5" s="38"/>
      <c r="JQ5" s="38" t="s">
        <v>63</v>
      </c>
      <c r="JR5" s="38"/>
      <c r="JS5" s="38"/>
      <c r="JT5" s="38"/>
      <c r="JU5" s="38"/>
      <c r="JV5" s="38" t="s">
        <v>32</v>
      </c>
      <c r="JW5" s="38"/>
      <c r="JX5" s="38"/>
      <c r="JY5" s="38"/>
      <c r="JZ5" s="38"/>
      <c r="KA5" s="38" t="s">
        <v>33</v>
      </c>
      <c r="KB5" s="38"/>
      <c r="KC5" s="38"/>
      <c r="KD5" s="38"/>
      <c r="KE5" s="38"/>
      <c r="KF5" s="38" t="s">
        <v>64</v>
      </c>
      <c r="KG5" s="38"/>
      <c r="KH5" s="38"/>
      <c r="KI5" s="38"/>
      <c r="KJ5" s="38"/>
      <c r="KK5" s="38" t="s">
        <v>64</v>
      </c>
      <c r="KL5" s="38"/>
      <c r="KM5" s="38"/>
      <c r="KN5" s="38"/>
      <c r="KO5" s="38"/>
      <c r="KP5" s="38" t="s">
        <v>139</v>
      </c>
      <c r="KQ5" s="38"/>
      <c r="KR5" s="38"/>
      <c r="KS5" s="38"/>
      <c r="KT5" s="38"/>
      <c r="KU5" s="31" t="s">
        <v>65</v>
      </c>
      <c r="KV5" s="31"/>
      <c r="KW5" s="31"/>
      <c r="KX5" s="31"/>
      <c r="KY5" s="31"/>
      <c r="KZ5" s="38" t="s">
        <v>65</v>
      </c>
      <c r="LA5" s="38"/>
      <c r="LB5" s="38"/>
      <c r="LC5" s="38"/>
      <c r="LD5" s="38"/>
      <c r="LE5" s="38" t="s">
        <v>66</v>
      </c>
      <c r="LF5" s="38"/>
      <c r="LG5" s="38"/>
      <c r="LH5" s="38"/>
      <c r="LI5" s="38"/>
      <c r="LJ5" s="38" t="s">
        <v>152</v>
      </c>
      <c r="LK5" s="38"/>
      <c r="LL5" s="38"/>
      <c r="LM5" s="38"/>
      <c r="LN5" s="38"/>
      <c r="LO5" s="38" t="s">
        <v>37</v>
      </c>
      <c r="LP5" s="38"/>
      <c r="LQ5" s="38"/>
      <c r="LR5" s="38"/>
      <c r="LS5" s="38"/>
      <c r="LT5" s="38" t="s">
        <v>67</v>
      </c>
      <c r="LU5" s="38"/>
      <c r="LV5" s="38"/>
      <c r="LW5" s="38"/>
      <c r="LX5" s="38"/>
      <c r="LY5" s="31" t="s">
        <v>38</v>
      </c>
      <c r="LZ5" s="31"/>
      <c r="MA5" s="31"/>
      <c r="MB5" s="31"/>
      <c r="MC5" s="31"/>
      <c r="MD5" s="38" t="s">
        <v>38</v>
      </c>
      <c r="ME5" s="38"/>
      <c r="MF5" s="38"/>
      <c r="MG5" s="38"/>
      <c r="MH5" s="38"/>
      <c r="MI5" s="38" t="s">
        <v>38</v>
      </c>
      <c r="MJ5" s="38"/>
      <c r="MK5" s="38"/>
      <c r="ML5" s="38"/>
      <c r="MM5" s="38"/>
      <c r="MN5" s="38" t="s">
        <v>39</v>
      </c>
      <c r="MO5" s="38"/>
      <c r="MP5" s="38"/>
      <c r="MQ5" s="38"/>
      <c r="MR5" s="38"/>
      <c r="MS5" s="38" t="s">
        <v>39</v>
      </c>
      <c r="MT5" s="38"/>
      <c r="MU5" s="38"/>
      <c r="MV5" s="38"/>
      <c r="MW5" s="38"/>
      <c r="MX5" s="38" t="s">
        <v>157</v>
      </c>
      <c r="MY5" s="38"/>
      <c r="MZ5" s="38"/>
      <c r="NA5" s="38"/>
      <c r="NB5" s="38"/>
      <c r="NC5" s="38" t="s">
        <v>40</v>
      </c>
      <c r="ND5" s="38"/>
      <c r="NE5" s="38"/>
      <c r="NF5" s="38"/>
      <c r="NG5" s="38"/>
      <c r="NH5" s="38" t="s">
        <v>41</v>
      </c>
      <c r="NI5" s="38"/>
      <c r="NJ5" s="38"/>
      <c r="NK5" s="38"/>
      <c r="NL5" s="38"/>
      <c r="NM5" s="38" t="s">
        <v>42</v>
      </c>
      <c r="NN5" s="38"/>
      <c r="NO5" s="38"/>
      <c r="NP5" s="38"/>
      <c r="NQ5" s="38"/>
      <c r="NR5" s="38" t="s">
        <v>34</v>
      </c>
      <c r="NS5" s="38"/>
      <c r="NT5" s="38"/>
      <c r="NU5" s="38"/>
      <c r="NV5" s="38"/>
      <c r="NW5" s="38" t="s">
        <v>35</v>
      </c>
      <c r="NX5" s="38"/>
      <c r="NY5" s="38"/>
      <c r="NZ5" s="38"/>
      <c r="OA5" s="38"/>
      <c r="OB5" s="38" t="s">
        <v>36</v>
      </c>
      <c r="OC5" s="38"/>
      <c r="OD5" s="38"/>
      <c r="OE5" s="38"/>
      <c r="OF5" s="38"/>
      <c r="OG5" s="38" t="s">
        <v>68</v>
      </c>
      <c r="OH5" s="38"/>
      <c r="OI5" s="38"/>
      <c r="OJ5" s="38"/>
      <c r="OK5" s="38"/>
      <c r="OL5" s="38" t="s">
        <v>69</v>
      </c>
      <c r="OM5" s="38"/>
      <c r="ON5" s="38"/>
      <c r="OO5" s="38"/>
      <c r="OP5" s="38"/>
    </row>
    <row r="6" spans="1:406" ht="18" customHeight="1" x14ac:dyDescent="0.2">
      <c r="A6" s="48"/>
      <c r="B6" s="32" t="s">
        <v>163</v>
      </c>
      <c r="C6" s="32" t="s">
        <v>43</v>
      </c>
      <c r="D6" s="32" t="s">
        <v>158</v>
      </c>
      <c r="E6" s="39" t="s">
        <v>47</v>
      </c>
      <c r="F6" s="39"/>
      <c r="G6" s="32" t="s">
        <v>163</v>
      </c>
      <c r="H6" s="32" t="s">
        <v>43</v>
      </c>
      <c r="I6" s="32" t="s">
        <v>158</v>
      </c>
      <c r="J6" s="39" t="s">
        <v>47</v>
      </c>
      <c r="K6" s="39"/>
      <c r="L6" s="32" t="s">
        <v>163</v>
      </c>
      <c r="M6" s="32" t="s">
        <v>43</v>
      </c>
      <c r="N6" s="32" t="s">
        <v>158</v>
      </c>
      <c r="O6" s="39" t="s">
        <v>47</v>
      </c>
      <c r="P6" s="39"/>
      <c r="Q6" s="32" t="s">
        <v>163</v>
      </c>
      <c r="R6" s="32" t="s">
        <v>43</v>
      </c>
      <c r="S6" s="32" t="s">
        <v>158</v>
      </c>
      <c r="T6" s="39" t="s">
        <v>47</v>
      </c>
      <c r="U6" s="39"/>
      <c r="V6" s="32" t="s">
        <v>163</v>
      </c>
      <c r="W6" s="32" t="s">
        <v>43</v>
      </c>
      <c r="X6" s="32" t="s">
        <v>158</v>
      </c>
      <c r="Y6" s="39" t="s">
        <v>47</v>
      </c>
      <c r="Z6" s="39"/>
      <c r="AA6" s="32" t="s">
        <v>163</v>
      </c>
      <c r="AB6" s="32" t="s">
        <v>43</v>
      </c>
      <c r="AC6" s="32" t="s">
        <v>158</v>
      </c>
      <c r="AD6" s="39" t="s">
        <v>47</v>
      </c>
      <c r="AE6" s="39"/>
      <c r="AF6" s="32" t="s">
        <v>163</v>
      </c>
      <c r="AG6" s="32" t="s">
        <v>43</v>
      </c>
      <c r="AH6" s="32" t="s">
        <v>158</v>
      </c>
      <c r="AI6" s="39" t="s">
        <v>47</v>
      </c>
      <c r="AJ6" s="39"/>
      <c r="AK6" s="32" t="s">
        <v>163</v>
      </c>
      <c r="AL6" s="32" t="s">
        <v>43</v>
      </c>
      <c r="AM6" s="32" t="s">
        <v>158</v>
      </c>
      <c r="AN6" s="39" t="s">
        <v>47</v>
      </c>
      <c r="AO6" s="39"/>
      <c r="AP6" s="32" t="s">
        <v>163</v>
      </c>
      <c r="AQ6" s="32" t="s">
        <v>43</v>
      </c>
      <c r="AR6" s="32" t="s">
        <v>158</v>
      </c>
      <c r="AS6" s="39" t="s">
        <v>47</v>
      </c>
      <c r="AT6" s="39"/>
      <c r="AU6" s="32" t="s">
        <v>163</v>
      </c>
      <c r="AV6" s="32" t="s">
        <v>43</v>
      </c>
      <c r="AW6" s="32" t="s">
        <v>158</v>
      </c>
      <c r="AX6" s="39" t="s">
        <v>47</v>
      </c>
      <c r="AY6" s="39"/>
      <c r="AZ6" s="32" t="s">
        <v>163</v>
      </c>
      <c r="BA6" s="32" t="s">
        <v>43</v>
      </c>
      <c r="BB6" s="32" t="s">
        <v>158</v>
      </c>
      <c r="BC6" s="39" t="s">
        <v>47</v>
      </c>
      <c r="BD6" s="39"/>
      <c r="BE6" s="32" t="s">
        <v>163</v>
      </c>
      <c r="BF6" s="32" t="s">
        <v>43</v>
      </c>
      <c r="BG6" s="32" t="s">
        <v>158</v>
      </c>
      <c r="BH6" s="39" t="s">
        <v>47</v>
      </c>
      <c r="BI6" s="39"/>
      <c r="BJ6" s="32" t="s">
        <v>163</v>
      </c>
      <c r="BK6" s="32" t="s">
        <v>43</v>
      </c>
      <c r="BL6" s="32" t="s">
        <v>158</v>
      </c>
      <c r="BM6" s="39" t="s">
        <v>47</v>
      </c>
      <c r="BN6" s="39"/>
      <c r="BO6" s="32" t="s">
        <v>163</v>
      </c>
      <c r="BP6" s="32" t="s">
        <v>43</v>
      </c>
      <c r="BQ6" s="32" t="s">
        <v>158</v>
      </c>
      <c r="BR6" s="39" t="s">
        <v>47</v>
      </c>
      <c r="BS6" s="39"/>
      <c r="BT6" s="32" t="s">
        <v>163</v>
      </c>
      <c r="BU6" s="32" t="s">
        <v>43</v>
      </c>
      <c r="BV6" s="32" t="s">
        <v>158</v>
      </c>
      <c r="BW6" s="39" t="s">
        <v>47</v>
      </c>
      <c r="BX6" s="39"/>
      <c r="BY6" s="32" t="s">
        <v>163</v>
      </c>
      <c r="BZ6" s="32" t="s">
        <v>43</v>
      </c>
      <c r="CA6" s="32" t="s">
        <v>158</v>
      </c>
      <c r="CB6" s="39" t="s">
        <v>47</v>
      </c>
      <c r="CC6" s="39"/>
      <c r="CD6" s="32" t="s">
        <v>163</v>
      </c>
      <c r="CE6" s="32" t="s">
        <v>43</v>
      </c>
      <c r="CF6" s="32" t="s">
        <v>158</v>
      </c>
      <c r="CG6" s="39" t="s">
        <v>47</v>
      </c>
      <c r="CH6" s="39"/>
      <c r="CI6" s="32" t="s">
        <v>163</v>
      </c>
      <c r="CJ6" s="32" t="s">
        <v>43</v>
      </c>
      <c r="CK6" s="32" t="s">
        <v>158</v>
      </c>
      <c r="CL6" s="39" t="s">
        <v>47</v>
      </c>
      <c r="CM6" s="39"/>
      <c r="CN6" s="32" t="s">
        <v>163</v>
      </c>
      <c r="CO6" s="32" t="s">
        <v>43</v>
      </c>
      <c r="CP6" s="32" t="s">
        <v>158</v>
      </c>
      <c r="CQ6" s="39" t="s">
        <v>47</v>
      </c>
      <c r="CR6" s="39"/>
      <c r="CS6" s="32" t="s">
        <v>163</v>
      </c>
      <c r="CT6" s="32" t="s">
        <v>43</v>
      </c>
      <c r="CU6" s="32" t="s">
        <v>158</v>
      </c>
      <c r="CV6" s="39" t="s">
        <v>47</v>
      </c>
      <c r="CW6" s="39"/>
      <c r="CX6" s="32" t="s">
        <v>163</v>
      </c>
      <c r="CY6" s="32" t="s">
        <v>43</v>
      </c>
      <c r="CZ6" s="32" t="s">
        <v>158</v>
      </c>
      <c r="DA6" s="39" t="s">
        <v>47</v>
      </c>
      <c r="DB6" s="39"/>
      <c r="DC6" s="32" t="s">
        <v>163</v>
      </c>
      <c r="DD6" s="32" t="s">
        <v>43</v>
      </c>
      <c r="DE6" s="32" t="s">
        <v>158</v>
      </c>
      <c r="DF6" s="39" t="s">
        <v>47</v>
      </c>
      <c r="DG6" s="39"/>
      <c r="DH6" s="32" t="s">
        <v>163</v>
      </c>
      <c r="DI6" s="32" t="s">
        <v>43</v>
      </c>
      <c r="DJ6" s="32" t="s">
        <v>158</v>
      </c>
      <c r="DK6" s="39" t="s">
        <v>47</v>
      </c>
      <c r="DL6" s="39"/>
      <c r="DM6" s="32" t="s">
        <v>163</v>
      </c>
      <c r="DN6" s="32" t="s">
        <v>43</v>
      </c>
      <c r="DO6" s="32" t="s">
        <v>158</v>
      </c>
      <c r="DP6" s="39" t="s">
        <v>47</v>
      </c>
      <c r="DQ6" s="39"/>
      <c r="DR6" s="32" t="s">
        <v>163</v>
      </c>
      <c r="DS6" s="32" t="s">
        <v>43</v>
      </c>
      <c r="DT6" s="32" t="s">
        <v>158</v>
      </c>
      <c r="DU6" s="39" t="s">
        <v>47</v>
      </c>
      <c r="DV6" s="39"/>
      <c r="DW6" s="32" t="s">
        <v>163</v>
      </c>
      <c r="DX6" s="32" t="s">
        <v>43</v>
      </c>
      <c r="DY6" s="32" t="s">
        <v>158</v>
      </c>
      <c r="DZ6" s="39" t="s">
        <v>47</v>
      </c>
      <c r="EA6" s="39"/>
      <c r="EB6" s="32" t="s">
        <v>163</v>
      </c>
      <c r="EC6" s="32" t="s">
        <v>43</v>
      </c>
      <c r="ED6" s="32" t="s">
        <v>158</v>
      </c>
      <c r="EE6" s="39" t="s">
        <v>47</v>
      </c>
      <c r="EF6" s="39"/>
      <c r="EG6" s="32" t="s">
        <v>163</v>
      </c>
      <c r="EH6" s="32" t="s">
        <v>43</v>
      </c>
      <c r="EI6" s="32" t="s">
        <v>158</v>
      </c>
      <c r="EJ6" s="39" t="s">
        <v>47</v>
      </c>
      <c r="EK6" s="39"/>
      <c r="EL6" s="32" t="s">
        <v>163</v>
      </c>
      <c r="EM6" s="32" t="s">
        <v>43</v>
      </c>
      <c r="EN6" s="32" t="s">
        <v>158</v>
      </c>
      <c r="EO6" s="39" t="s">
        <v>47</v>
      </c>
      <c r="EP6" s="39"/>
      <c r="EQ6" s="32" t="s">
        <v>163</v>
      </c>
      <c r="ER6" s="32" t="s">
        <v>43</v>
      </c>
      <c r="ES6" s="32" t="s">
        <v>158</v>
      </c>
      <c r="ET6" s="39" t="s">
        <v>47</v>
      </c>
      <c r="EU6" s="39"/>
      <c r="EV6" s="32" t="s">
        <v>163</v>
      </c>
      <c r="EW6" s="32" t="s">
        <v>43</v>
      </c>
      <c r="EX6" s="32" t="s">
        <v>158</v>
      </c>
      <c r="EY6" s="39" t="s">
        <v>47</v>
      </c>
      <c r="EZ6" s="39"/>
      <c r="FA6" s="32" t="s">
        <v>163</v>
      </c>
      <c r="FB6" s="32" t="s">
        <v>43</v>
      </c>
      <c r="FC6" s="32" t="s">
        <v>158</v>
      </c>
      <c r="FD6" s="39" t="s">
        <v>47</v>
      </c>
      <c r="FE6" s="39"/>
      <c r="FF6" s="32" t="s">
        <v>163</v>
      </c>
      <c r="FG6" s="32" t="s">
        <v>43</v>
      </c>
      <c r="FH6" s="32" t="s">
        <v>158</v>
      </c>
      <c r="FI6" s="39" t="s">
        <v>47</v>
      </c>
      <c r="FJ6" s="39"/>
      <c r="FK6" s="32" t="s">
        <v>163</v>
      </c>
      <c r="FL6" s="32" t="s">
        <v>43</v>
      </c>
      <c r="FM6" s="32" t="s">
        <v>158</v>
      </c>
      <c r="FN6" s="39" t="s">
        <v>47</v>
      </c>
      <c r="FO6" s="39"/>
      <c r="FP6" s="32" t="s">
        <v>163</v>
      </c>
      <c r="FQ6" s="32" t="s">
        <v>43</v>
      </c>
      <c r="FR6" s="32" t="s">
        <v>158</v>
      </c>
      <c r="FS6" s="39" t="s">
        <v>47</v>
      </c>
      <c r="FT6" s="39"/>
      <c r="FU6" s="32" t="s">
        <v>163</v>
      </c>
      <c r="FV6" s="32" t="s">
        <v>43</v>
      </c>
      <c r="FW6" s="32" t="s">
        <v>158</v>
      </c>
      <c r="FX6" s="39" t="s">
        <v>47</v>
      </c>
      <c r="FY6" s="39"/>
      <c r="FZ6" s="32" t="s">
        <v>163</v>
      </c>
      <c r="GA6" s="32" t="s">
        <v>43</v>
      </c>
      <c r="GB6" s="32" t="s">
        <v>158</v>
      </c>
      <c r="GC6" s="39" t="s">
        <v>47</v>
      </c>
      <c r="GD6" s="39"/>
      <c r="GE6" s="32" t="s">
        <v>163</v>
      </c>
      <c r="GF6" s="32" t="s">
        <v>43</v>
      </c>
      <c r="GG6" s="32" t="s">
        <v>158</v>
      </c>
      <c r="GH6" s="39" t="s">
        <v>47</v>
      </c>
      <c r="GI6" s="39"/>
      <c r="GJ6" s="32" t="s">
        <v>163</v>
      </c>
      <c r="GK6" s="32" t="s">
        <v>43</v>
      </c>
      <c r="GL6" s="32" t="s">
        <v>158</v>
      </c>
      <c r="GM6" s="39" t="s">
        <v>47</v>
      </c>
      <c r="GN6" s="39"/>
      <c r="GO6" s="32" t="s">
        <v>163</v>
      </c>
      <c r="GP6" s="32" t="s">
        <v>43</v>
      </c>
      <c r="GQ6" s="32" t="s">
        <v>158</v>
      </c>
      <c r="GR6" s="39" t="s">
        <v>47</v>
      </c>
      <c r="GS6" s="39"/>
      <c r="GT6" s="32" t="s">
        <v>163</v>
      </c>
      <c r="GU6" s="32" t="s">
        <v>43</v>
      </c>
      <c r="GV6" s="32" t="s">
        <v>158</v>
      </c>
      <c r="GW6" s="39" t="s">
        <v>47</v>
      </c>
      <c r="GX6" s="39"/>
      <c r="GY6" s="32" t="s">
        <v>163</v>
      </c>
      <c r="GZ6" s="32" t="s">
        <v>43</v>
      </c>
      <c r="HA6" s="32" t="s">
        <v>158</v>
      </c>
      <c r="HB6" s="39" t="s">
        <v>47</v>
      </c>
      <c r="HC6" s="39"/>
      <c r="HD6" s="32" t="s">
        <v>163</v>
      </c>
      <c r="HE6" s="32" t="s">
        <v>43</v>
      </c>
      <c r="HF6" s="32" t="s">
        <v>158</v>
      </c>
      <c r="HG6" s="39" t="s">
        <v>47</v>
      </c>
      <c r="HH6" s="39"/>
      <c r="HI6" s="32" t="s">
        <v>163</v>
      </c>
      <c r="HJ6" s="32" t="s">
        <v>43</v>
      </c>
      <c r="HK6" s="32" t="s">
        <v>158</v>
      </c>
      <c r="HL6" s="39" t="s">
        <v>47</v>
      </c>
      <c r="HM6" s="39"/>
      <c r="HN6" s="32" t="s">
        <v>163</v>
      </c>
      <c r="HO6" s="32" t="s">
        <v>43</v>
      </c>
      <c r="HP6" s="32" t="s">
        <v>158</v>
      </c>
      <c r="HQ6" s="39" t="s">
        <v>47</v>
      </c>
      <c r="HR6" s="39"/>
      <c r="HS6" s="32" t="s">
        <v>163</v>
      </c>
      <c r="HT6" s="32" t="s">
        <v>43</v>
      </c>
      <c r="HU6" s="32" t="s">
        <v>158</v>
      </c>
      <c r="HV6" s="39" t="s">
        <v>47</v>
      </c>
      <c r="HW6" s="39"/>
      <c r="HX6" s="32" t="s">
        <v>163</v>
      </c>
      <c r="HY6" s="32" t="s">
        <v>43</v>
      </c>
      <c r="HZ6" s="32" t="s">
        <v>158</v>
      </c>
      <c r="IA6" s="39" t="s">
        <v>47</v>
      </c>
      <c r="IB6" s="39"/>
      <c r="IC6" s="32" t="s">
        <v>163</v>
      </c>
      <c r="ID6" s="32" t="s">
        <v>43</v>
      </c>
      <c r="IE6" s="32" t="s">
        <v>158</v>
      </c>
      <c r="IF6" s="39" t="s">
        <v>47</v>
      </c>
      <c r="IG6" s="39"/>
      <c r="IH6" s="32" t="s">
        <v>163</v>
      </c>
      <c r="II6" s="32" t="s">
        <v>43</v>
      </c>
      <c r="IJ6" s="32" t="s">
        <v>158</v>
      </c>
      <c r="IK6" s="39" t="s">
        <v>47</v>
      </c>
      <c r="IL6" s="39"/>
      <c r="IM6" s="32" t="s">
        <v>163</v>
      </c>
      <c r="IN6" s="32" t="s">
        <v>43</v>
      </c>
      <c r="IO6" s="32" t="s">
        <v>158</v>
      </c>
      <c r="IP6" s="39" t="s">
        <v>47</v>
      </c>
      <c r="IQ6" s="39"/>
      <c r="IR6" s="32" t="s">
        <v>163</v>
      </c>
      <c r="IS6" s="32" t="s">
        <v>43</v>
      </c>
      <c r="IT6" s="32" t="s">
        <v>158</v>
      </c>
      <c r="IU6" s="39" t="s">
        <v>47</v>
      </c>
      <c r="IV6" s="39"/>
      <c r="IW6" s="32" t="s">
        <v>163</v>
      </c>
      <c r="IX6" s="32" t="s">
        <v>43</v>
      </c>
      <c r="IY6" s="32" t="s">
        <v>158</v>
      </c>
      <c r="IZ6" s="39" t="s">
        <v>47</v>
      </c>
      <c r="JA6" s="39"/>
      <c r="JB6" s="32" t="s">
        <v>163</v>
      </c>
      <c r="JC6" s="32" t="s">
        <v>43</v>
      </c>
      <c r="JD6" s="32" t="s">
        <v>158</v>
      </c>
      <c r="JE6" s="39" t="s">
        <v>47</v>
      </c>
      <c r="JF6" s="39"/>
      <c r="JG6" s="32" t="s">
        <v>163</v>
      </c>
      <c r="JH6" s="32" t="s">
        <v>43</v>
      </c>
      <c r="JI6" s="32" t="s">
        <v>158</v>
      </c>
      <c r="JJ6" s="39" t="s">
        <v>47</v>
      </c>
      <c r="JK6" s="39"/>
      <c r="JL6" s="32" t="s">
        <v>163</v>
      </c>
      <c r="JM6" s="32" t="s">
        <v>43</v>
      </c>
      <c r="JN6" s="32" t="s">
        <v>158</v>
      </c>
      <c r="JO6" s="39" t="s">
        <v>47</v>
      </c>
      <c r="JP6" s="39"/>
      <c r="JQ6" s="32" t="s">
        <v>163</v>
      </c>
      <c r="JR6" s="32" t="s">
        <v>43</v>
      </c>
      <c r="JS6" s="32" t="s">
        <v>158</v>
      </c>
      <c r="JT6" s="39" t="s">
        <v>47</v>
      </c>
      <c r="JU6" s="39"/>
      <c r="JV6" s="32" t="s">
        <v>163</v>
      </c>
      <c r="JW6" s="32" t="s">
        <v>43</v>
      </c>
      <c r="JX6" s="32" t="s">
        <v>158</v>
      </c>
      <c r="JY6" s="39" t="s">
        <v>47</v>
      </c>
      <c r="JZ6" s="39"/>
      <c r="KA6" s="32" t="s">
        <v>163</v>
      </c>
      <c r="KB6" s="32" t="s">
        <v>43</v>
      </c>
      <c r="KC6" s="32" t="s">
        <v>158</v>
      </c>
      <c r="KD6" s="39" t="s">
        <v>47</v>
      </c>
      <c r="KE6" s="39"/>
      <c r="KF6" s="32" t="s">
        <v>163</v>
      </c>
      <c r="KG6" s="32" t="s">
        <v>43</v>
      </c>
      <c r="KH6" s="32" t="s">
        <v>158</v>
      </c>
      <c r="KI6" s="39" t="s">
        <v>47</v>
      </c>
      <c r="KJ6" s="39"/>
      <c r="KK6" s="32" t="s">
        <v>163</v>
      </c>
      <c r="KL6" s="32" t="s">
        <v>43</v>
      </c>
      <c r="KM6" s="32" t="s">
        <v>158</v>
      </c>
      <c r="KN6" s="39" t="s">
        <v>47</v>
      </c>
      <c r="KO6" s="39"/>
      <c r="KP6" s="32" t="s">
        <v>163</v>
      </c>
      <c r="KQ6" s="32" t="s">
        <v>43</v>
      </c>
      <c r="KR6" s="32" t="s">
        <v>158</v>
      </c>
      <c r="KS6" s="39" t="s">
        <v>47</v>
      </c>
      <c r="KT6" s="39"/>
      <c r="KU6" s="32" t="s">
        <v>163</v>
      </c>
      <c r="KV6" s="32" t="s">
        <v>43</v>
      </c>
      <c r="KW6" s="32" t="s">
        <v>158</v>
      </c>
      <c r="KX6" s="39" t="s">
        <v>47</v>
      </c>
      <c r="KY6" s="39"/>
      <c r="KZ6" s="32" t="s">
        <v>163</v>
      </c>
      <c r="LA6" s="32" t="s">
        <v>43</v>
      </c>
      <c r="LB6" s="32" t="s">
        <v>158</v>
      </c>
      <c r="LC6" s="39" t="s">
        <v>47</v>
      </c>
      <c r="LD6" s="39"/>
      <c r="LE6" s="32" t="s">
        <v>163</v>
      </c>
      <c r="LF6" s="32" t="s">
        <v>43</v>
      </c>
      <c r="LG6" s="32" t="s">
        <v>158</v>
      </c>
      <c r="LH6" s="39" t="s">
        <v>47</v>
      </c>
      <c r="LI6" s="39"/>
      <c r="LJ6" s="32" t="s">
        <v>163</v>
      </c>
      <c r="LK6" s="32" t="s">
        <v>43</v>
      </c>
      <c r="LL6" s="32" t="s">
        <v>158</v>
      </c>
      <c r="LM6" s="39" t="s">
        <v>47</v>
      </c>
      <c r="LN6" s="39"/>
      <c r="LO6" s="32" t="s">
        <v>163</v>
      </c>
      <c r="LP6" s="32" t="s">
        <v>43</v>
      </c>
      <c r="LQ6" s="32" t="s">
        <v>158</v>
      </c>
      <c r="LR6" s="39" t="s">
        <v>47</v>
      </c>
      <c r="LS6" s="39"/>
      <c r="LT6" s="32" t="s">
        <v>163</v>
      </c>
      <c r="LU6" s="32" t="s">
        <v>43</v>
      </c>
      <c r="LV6" s="32" t="s">
        <v>158</v>
      </c>
      <c r="LW6" s="39" t="s">
        <v>47</v>
      </c>
      <c r="LX6" s="39"/>
      <c r="LY6" s="32" t="s">
        <v>163</v>
      </c>
      <c r="LZ6" s="32" t="s">
        <v>43</v>
      </c>
      <c r="MA6" s="32" t="s">
        <v>158</v>
      </c>
      <c r="MB6" s="39" t="s">
        <v>47</v>
      </c>
      <c r="MC6" s="39"/>
      <c r="MD6" s="32" t="s">
        <v>163</v>
      </c>
      <c r="ME6" s="32" t="s">
        <v>43</v>
      </c>
      <c r="MF6" s="32" t="s">
        <v>158</v>
      </c>
      <c r="MG6" s="39" t="s">
        <v>47</v>
      </c>
      <c r="MH6" s="39"/>
      <c r="MI6" s="32" t="s">
        <v>163</v>
      </c>
      <c r="MJ6" s="32" t="s">
        <v>43</v>
      </c>
      <c r="MK6" s="32" t="s">
        <v>158</v>
      </c>
      <c r="ML6" s="39" t="s">
        <v>47</v>
      </c>
      <c r="MM6" s="39"/>
      <c r="MN6" s="32" t="s">
        <v>163</v>
      </c>
      <c r="MO6" s="32" t="s">
        <v>43</v>
      </c>
      <c r="MP6" s="32" t="s">
        <v>158</v>
      </c>
      <c r="MQ6" s="39" t="s">
        <v>47</v>
      </c>
      <c r="MR6" s="39"/>
      <c r="MS6" s="32" t="s">
        <v>163</v>
      </c>
      <c r="MT6" s="32" t="s">
        <v>43</v>
      </c>
      <c r="MU6" s="32" t="s">
        <v>158</v>
      </c>
      <c r="MV6" s="39" t="s">
        <v>47</v>
      </c>
      <c r="MW6" s="39"/>
      <c r="MX6" s="32" t="s">
        <v>163</v>
      </c>
      <c r="MY6" s="32" t="s">
        <v>43</v>
      </c>
      <c r="MZ6" s="32" t="s">
        <v>158</v>
      </c>
      <c r="NA6" s="39" t="s">
        <v>47</v>
      </c>
      <c r="NB6" s="39"/>
      <c r="NC6" s="32" t="s">
        <v>163</v>
      </c>
      <c r="ND6" s="32" t="s">
        <v>43</v>
      </c>
      <c r="NE6" s="32" t="s">
        <v>158</v>
      </c>
      <c r="NF6" s="39" t="s">
        <v>47</v>
      </c>
      <c r="NG6" s="39"/>
      <c r="NH6" s="32" t="s">
        <v>163</v>
      </c>
      <c r="NI6" s="32" t="s">
        <v>43</v>
      </c>
      <c r="NJ6" s="32" t="s">
        <v>158</v>
      </c>
      <c r="NK6" s="39" t="s">
        <v>47</v>
      </c>
      <c r="NL6" s="39"/>
      <c r="NM6" s="32" t="s">
        <v>163</v>
      </c>
      <c r="NN6" s="32" t="s">
        <v>43</v>
      </c>
      <c r="NO6" s="32" t="s">
        <v>158</v>
      </c>
      <c r="NP6" s="39" t="s">
        <v>47</v>
      </c>
      <c r="NQ6" s="39"/>
      <c r="NR6" s="32" t="s">
        <v>163</v>
      </c>
      <c r="NS6" s="32" t="s">
        <v>43</v>
      </c>
      <c r="NT6" s="32" t="s">
        <v>158</v>
      </c>
      <c r="NU6" s="39" t="s">
        <v>47</v>
      </c>
      <c r="NV6" s="39"/>
      <c r="NW6" s="32" t="s">
        <v>163</v>
      </c>
      <c r="NX6" s="32" t="s">
        <v>43</v>
      </c>
      <c r="NY6" s="32" t="s">
        <v>158</v>
      </c>
      <c r="NZ6" s="39" t="s">
        <v>47</v>
      </c>
      <c r="OA6" s="39"/>
      <c r="OB6" s="32" t="s">
        <v>163</v>
      </c>
      <c r="OC6" s="32" t="s">
        <v>43</v>
      </c>
      <c r="OD6" s="32" t="s">
        <v>158</v>
      </c>
      <c r="OE6" s="39" t="s">
        <v>47</v>
      </c>
      <c r="OF6" s="39"/>
      <c r="OG6" s="32" t="s">
        <v>163</v>
      </c>
      <c r="OH6" s="32" t="s">
        <v>43</v>
      </c>
      <c r="OI6" s="32" t="s">
        <v>158</v>
      </c>
      <c r="OJ6" s="39" t="s">
        <v>47</v>
      </c>
      <c r="OK6" s="39"/>
      <c r="OL6" s="32" t="s">
        <v>163</v>
      </c>
      <c r="OM6" s="32" t="s">
        <v>43</v>
      </c>
      <c r="ON6" s="32" t="s">
        <v>158</v>
      </c>
      <c r="OO6" s="39" t="s">
        <v>47</v>
      </c>
      <c r="OP6" s="39"/>
    </row>
    <row r="7" spans="1:406" ht="62.45" customHeight="1" x14ac:dyDescent="0.2">
      <c r="A7" s="48"/>
      <c r="B7" s="32"/>
      <c r="C7" s="32"/>
      <c r="D7" s="32"/>
      <c r="E7" s="28" t="s">
        <v>167</v>
      </c>
      <c r="F7" s="23" t="s">
        <v>159</v>
      </c>
      <c r="G7" s="32"/>
      <c r="H7" s="32"/>
      <c r="I7" s="32"/>
      <c r="J7" s="28" t="s">
        <v>167</v>
      </c>
      <c r="K7" s="23" t="s">
        <v>159</v>
      </c>
      <c r="L7" s="32"/>
      <c r="M7" s="32"/>
      <c r="N7" s="32"/>
      <c r="O7" s="28" t="s">
        <v>167</v>
      </c>
      <c r="P7" s="23" t="s">
        <v>159</v>
      </c>
      <c r="Q7" s="32"/>
      <c r="R7" s="32"/>
      <c r="S7" s="32"/>
      <c r="T7" s="28" t="s">
        <v>167</v>
      </c>
      <c r="U7" s="23" t="s">
        <v>159</v>
      </c>
      <c r="V7" s="32"/>
      <c r="W7" s="32"/>
      <c r="X7" s="32"/>
      <c r="Y7" s="28" t="s">
        <v>167</v>
      </c>
      <c r="Z7" s="23" t="s">
        <v>159</v>
      </c>
      <c r="AA7" s="32"/>
      <c r="AB7" s="32"/>
      <c r="AC7" s="32"/>
      <c r="AD7" s="28" t="s">
        <v>167</v>
      </c>
      <c r="AE7" s="23" t="s">
        <v>159</v>
      </c>
      <c r="AF7" s="32"/>
      <c r="AG7" s="32"/>
      <c r="AH7" s="32"/>
      <c r="AI7" s="28" t="s">
        <v>169</v>
      </c>
      <c r="AJ7" s="23" t="s">
        <v>159</v>
      </c>
      <c r="AK7" s="32"/>
      <c r="AL7" s="32"/>
      <c r="AM7" s="32"/>
      <c r="AN7" s="28" t="s">
        <v>167</v>
      </c>
      <c r="AO7" s="23" t="s">
        <v>159</v>
      </c>
      <c r="AP7" s="32"/>
      <c r="AQ7" s="32"/>
      <c r="AR7" s="32"/>
      <c r="AS7" s="28" t="s">
        <v>167</v>
      </c>
      <c r="AT7" s="23" t="s">
        <v>159</v>
      </c>
      <c r="AU7" s="32"/>
      <c r="AV7" s="32"/>
      <c r="AW7" s="32"/>
      <c r="AX7" s="28" t="s">
        <v>167</v>
      </c>
      <c r="AY7" s="23" t="s">
        <v>159</v>
      </c>
      <c r="AZ7" s="32"/>
      <c r="BA7" s="32"/>
      <c r="BB7" s="32"/>
      <c r="BC7" s="28" t="s">
        <v>167</v>
      </c>
      <c r="BD7" s="23" t="s">
        <v>159</v>
      </c>
      <c r="BE7" s="32"/>
      <c r="BF7" s="32"/>
      <c r="BG7" s="32"/>
      <c r="BH7" s="28" t="s">
        <v>167</v>
      </c>
      <c r="BI7" s="23" t="s">
        <v>159</v>
      </c>
      <c r="BJ7" s="32"/>
      <c r="BK7" s="32"/>
      <c r="BL7" s="32"/>
      <c r="BM7" s="28" t="s">
        <v>167</v>
      </c>
      <c r="BN7" s="23" t="s">
        <v>159</v>
      </c>
      <c r="BO7" s="32"/>
      <c r="BP7" s="32"/>
      <c r="BQ7" s="32"/>
      <c r="BR7" s="28" t="s">
        <v>167</v>
      </c>
      <c r="BS7" s="23" t="s">
        <v>159</v>
      </c>
      <c r="BT7" s="32"/>
      <c r="BU7" s="32"/>
      <c r="BV7" s="32"/>
      <c r="BW7" s="28" t="s">
        <v>166</v>
      </c>
      <c r="BX7" s="23" t="s">
        <v>159</v>
      </c>
      <c r="BY7" s="32"/>
      <c r="BZ7" s="32"/>
      <c r="CA7" s="32"/>
      <c r="CB7" s="28" t="s">
        <v>167</v>
      </c>
      <c r="CC7" s="23" t="s">
        <v>159</v>
      </c>
      <c r="CD7" s="32"/>
      <c r="CE7" s="32"/>
      <c r="CF7" s="32"/>
      <c r="CG7" s="28" t="s">
        <v>167</v>
      </c>
      <c r="CH7" s="23" t="s">
        <v>159</v>
      </c>
      <c r="CI7" s="32"/>
      <c r="CJ7" s="32"/>
      <c r="CK7" s="32"/>
      <c r="CL7" s="28" t="s">
        <v>167</v>
      </c>
      <c r="CM7" s="23" t="s">
        <v>159</v>
      </c>
      <c r="CN7" s="32"/>
      <c r="CO7" s="32"/>
      <c r="CP7" s="32"/>
      <c r="CQ7" s="28" t="s">
        <v>167</v>
      </c>
      <c r="CR7" s="23" t="s">
        <v>159</v>
      </c>
      <c r="CS7" s="32"/>
      <c r="CT7" s="32"/>
      <c r="CU7" s="32"/>
      <c r="CV7" s="28" t="s">
        <v>167</v>
      </c>
      <c r="CW7" s="23" t="s">
        <v>159</v>
      </c>
      <c r="CX7" s="32"/>
      <c r="CY7" s="32"/>
      <c r="CZ7" s="32"/>
      <c r="DA7" s="28" t="s">
        <v>167</v>
      </c>
      <c r="DB7" s="23" t="s">
        <v>159</v>
      </c>
      <c r="DC7" s="32"/>
      <c r="DD7" s="32"/>
      <c r="DE7" s="32"/>
      <c r="DF7" s="28" t="s">
        <v>167</v>
      </c>
      <c r="DG7" s="23" t="s">
        <v>159</v>
      </c>
      <c r="DH7" s="32"/>
      <c r="DI7" s="32"/>
      <c r="DJ7" s="32"/>
      <c r="DK7" s="28" t="s">
        <v>167</v>
      </c>
      <c r="DL7" s="23" t="s">
        <v>159</v>
      </c>
      <c r="DM7" s="32"/>
      <c r="DN7" s="32"/>
      <c r="DO7" s="32"/>
      <c r="DP7" s="28" t="s">
        <v>167</v>
      </c>
      <c r="DQ7" s="23" t="s">
        <v>159</v>
      </c>
      <c r="DR7" s="32"/>
      <c r="DS7" s="32"/>
      <c r="DT7" s="32"/>
      <c r="DU7" s="28" t="s">
        <v>167</v>
      </c>
      <c r="DV7" s="23" t="s">
        <v>159</v>
      </c>
      <c r="DW7" s="32"/>
      <c r="DX7" s="32"/>
      <c r="DY7" s="32"/>
      <c r="DZ7" s="28" t="s">
        <v>167</v>
      </c>
      <c r="EA7" s="23" t="s">
        <v>159</v>
      </c>
      <c r="EB7" s="32"/>
      <c r="EC7" s="32"/>
      <c r="ED7" s="32"/>
      <c r="EE7" s="28" t="s">
        <v>167</v>
      </c>
      <c r="EF7" s="23" t="s">
        <v>159</v>
      </c>
      <c r="EG7" s="32"/>
      <c r="EH7" s="32"/>
      <c r="EI7" s="32"/>
      <c r="EJ7" s="28" t="s">
        <v>167</v>
      </c>
      <c r="EK7" s="23" t="s">
        <v>159</v>
      </c>
      <c r="EL7" s="32"/>
      <c r="EM7" s="32"/>
      <c r="EN7" s="32"/>
      <c r="EO7" s="28" t="s">
        <v>167</v>
      </c>
      <c r="EP7" s="23" t="s">
        <v>159</v>
      </c>
      <c r="EQ7" s="32"/>
      <c r="ER7" s="32"/>
      <c r="ES7" s="32"/>
      <c r="ET7" s="28" t="s">
        <v>167</v>
      </c>
      <c r="EU7" s="23" t="s">
        <v>159</v>
      </c>
      <c r="EV7" s="32"/>
      <c r="EW7" s="32"/>
      <c r="EX7" s="32"/>
      <c r="EY7" s="28" t="s">
        <v>167</v>
      </c>
      <c r="EZ7" s="23" t="s">
        <v>159</v>
      </c>
      <c r="FA7" s="32"/>
      <c r="FB7" s="32"/>
      <c r="FC7" s="32"/>
      <c r="FD7" s="28" t="s">
        <v>167</v>
      </c>
      <c r="FE7" s="23" t="s">
        <v>159</v>
      </c>
      <c r="FF7" s="32"/>
      <c r="FG7" s="32"/>
      <c r="FH7" s="32"/>
      <c r="FI7" s="28" t="s">
        <v>167</v>
      </c>
      <c r="FJ7" s="23" t="s">
        <v>159</v>
      </c>
      <c r="FK7" s="32"/>
      <c r="FL7" s="32"/>
      <c r="FM7" s="32"/>
      <c r="FN7" s="28" t="s">
        <v>167</v>
      </c>
      <c r="FO7" s="23" t="s">
        <v>159</v>
      </c>
      <c r="FP7" s="32"/>
      <c r="FQ7" s="32"/>
      <c r="FR7" s="32"/>
      <c r="FS7" s="28" t="s">
        <v>167</v>
      </c>
      <c r="FT7" s="23" t="s">
        <v>159</v>
      </c>
      <c r="FU7" s="32"/>
      <c r="FV7" s="32"/>
      <c r="FW7" s="32"/>
      <c r="FX7" s="28" t="s">
        <v>167</v>
      </c>
      <c r="FY7" s="23" t="s">
        <v>159</v>
      </c>
      <c r="FZ7" s="32"/>
      <c r="GA7" s="32"/>
      <c r="GB7" s="32"/>
      <c r="GC7" s="28" t="s">
        <v>167</v>
      </c>
      <c r="GD7" s="23" t="s">
        <v>159</v>
      </c>
      <c r="GE7" s="32"/>
      <c r="GF7" s="32"/>
      <c r="GG7" s="32"/>
      <c r="GH7" s="28" t="s">
        <v>167</v>
      </c>
      <c r="GI7" s="23" t="s">
        <v>159</v>
      </c>
      <c r="GJ7" s="32"/>
      <c r="GK7" s="32"/>
      <c r="GL7" s="32"/>
      <c r="GM7" s="28" t="s">
        <v>167</v>
      </c>
      <c r="GN7" s="23" t="s">
        <v>159</v>
      </c>
      <c r="GO7" s="32"/>
      <c r="GP7" s="32"/>
      <c r="GQ7" s="32"/>
      <c r="GR7" s="28" t="s">
        <v>167</v>
      </c>
      <c r="GS7" s="23" t="s">
        <v>159</v>
      </c>
      <c r="GT7" s="32"/>
      <c r="GU7" s="32"/>
      <c r="GV7" s="32"/>
      <c r="GW7" s="28" t="s">
        <v>167</v>
      </c>
      <c r="GX7" s="23" t="s">
        <v>159</v>
      </c>
      <c r="GY7" s="32"/>
      <c r="GZ7" s="32"/>
      <c r="HA7" s="32"/>
      <c r="HB7" s="28" t="s">
        <v>167</v>
      </c>
      <c r="HC7" s="23" t="s">
        <v>159</v>
      </c>
      <c r="HD7" s="32"/>
      <c r="HE7" s="32"/>
      <c r="HF7" s="32"/>
      <c r="HG7" s="28" t="s">
        <v>167</v>
      </c>
      <c r="HH7" s="23" t="s">
        <v>159</v>
      </c>
      <c r="HI7" s="32"/>
      <c r="HJ7" s="32"/>
      <c r="HK7" s="32"/>
      <c r="HL7" s="28" t="s">
        <v>167</v>
      </c>
      <c r="HM7" s="23" t="s">
        <v>159</v>
      </c>
      <c r="HN7" s="32"/>
      <c r="HO7" s="32"/>
      <c r="HP7" s="32"/>
      <c r="HQ7" s="28" t="s">
        <v>167</v>
      </c>
      <c r="HR7" s="23" t="s">
        <v>159</v>
      </c>
      <c r="HS7" s="32"/>
      <c r="HT7" s="32"/>
      <c r="HU7" s="32"/>
      <c r="HV7" s="28" t="s">
        <v>167</v>
      </c>
      <c r="HW7" s="23" t="s">
        <v>159</v>
      </c>
      <c r="HX7" s="32"/>
      <c r="HY7" s="32"/>
      <c r="HZ7" s="32"/>
      <c r="IA7" s="28" t="s">
        <v>167</v>
      </c>
      <c r="IB7" s="23" t="s">
        <v>159</v>
      </c>
      <c r="IC7" s="32"/>
      <c r="ID7" s="32"/>
      <c r="IE7" s="32"/>
      <c r="IF7" s="28" t="s">
        <v>167</v>
      </c>
      <c r="IG7" s="23" t="s">
        <v>159</v>
      </c>
      <c r="IH7" s="32"/>
      <c r="II7" s="32"/>
      <c r="IJ7" s="32"/>
      <c r="IK7" s="28" t="s">
        <v>167</v>
      </c>
      <c r="IL7" s="23" t="s">
        <v>159</v>
      </c>
      <c r="IM7" s="32"/>
      <c r="IN7" s="32"/>
      <c r="IO7" s="32"/>
      <c r="IP7" s="28" t="s">
        <v>168</v>
      </c>
      <c r="IQ7" s="23" t="s">
        <v>159</v>
      </c>
      <c r="IR7" s="32"/>
      <c r="IS7" s="32"/>
      <c r="IT7" s="32"/>
      <c r="IU7" s="28" t="s">
        <v>167</v>
      </c>
      <c r="IV7" s="23" t="s">
        <v>159</v>
      </c>
      <c r="IW7" s="32"/>
      <c r="IX7" s="32"/>
      <c r="IY7" s="32"/>
      <c r="IZ7" s="28" t="s">
        <v>167</v>
      </c>
      <c r="JA7" s="29" t="s">
        <v>159</v>
      </c>
      <c r="JB7" s="32"/>
      <c r="JC7" s="32"/>
      <c r="JD7" s="32"/>
      <c r="JE7" s="28" t="s">
        <v>167</v>
      </c>
      <c r="JF7" s="23" t="s">
        <v>159</v>
      </c>
      <c r="JG7" s="32"/>
      <c r="JH7" s="32"/>
      <c r="JI7" s="32"/>
      <c r="JJ7" s="28" t="s">
        <v>167</v>
      </c>
      <c r="JK7" s="23" t="s">
        <v>159</v>
      </c>
      <c r="JL7" s="32"/>
      <c r="JM7" s="32"/>
      <c r="JN7" s="32"/>
      <c r="JO7" s="28" t="s">
        <v>167</v>
      </c>
      <c r="JP7" s="23" t="s">
        <v>159</v>
      </c>
      <c r="JQ7" s="32"/>
      <c r="JR7" s="32"/>
      <c r="JS7" s="32"/>
      <c r="JT7" s="28" t="s">
        <v>167</v>
      </c>
      <c r="JU7" s="23" t="s">
        <v>159</v>
      </c>
      <c r="JV7" s="32"/>
      <c r="JW7" s="32"/>
      <c r="JX7" s="32"/>
      <c r="JY7" s="28" t="s">
        <v>167</v>
      </c>
      <c r="JZ7" s="23" t="s">
        <v>159</v>
      </c>
      <c r="KA7" s="32"/>
      <c r="KB7" s="32"/>
      <c r="KC7" s="32"/>
      <c r="KD7" s="28" t="s">
        <v>167</v>
      </c>
      <c r="KE7" s="23" t="s">
        <v>159</v>
      </c>
      <c r="KF7" s="32"/>
      <c r="KG7" s="32"/>
      <c r="KH7" s="32"/>
      <c r="KI7" s="28" t="s">
        <v>167</v>
      </c>
      <c r="KJ7" s="23" t="s">
        <v>159</v>
      </c>
      <c r="KK7" s="32"/>
      <c r="KL7" s="32"/>
      <c r="KM7" s="32"/>
      <c r="KN7" s="28" t="s">
        <v>167</v>
      </c>
      <c r="KO7" s="23" t="s">
        <v>159</v>
      </c>
      <c r="KP7" s="32"/>
      <c r="KQ7" s="32"/>
      <c r="KR7" s="32"/>
      <c r="KS7" s="28" t="s">
        <v>167</v>
      </c>
      <c r="KT7" s="23" t="s">
        <v>159</v>
      </c>
      <c r="KU7" s="32"/>
      <c r="KV7" s="32"/>
      <c r="KW7" s="32"/>
      <c r="KX7" s="28" t="s">
        <v>167</v>
      </c>
      <c r="KY7" s="23" t="s">
        <v>159</v>
      </c>
      <c r="KZ7" s="32"/>
      <c r="LA7" s="32"/>
      <c r="LB7" s="32"/>
      <c r="LC7" s="28" t="s">
        <v>167</v>
      </c>
      <c r="LD7" s="23" t="s">
        <v>159</v>
      </c>
      <c r="LE7" s="32"/>
      <c r="LF7" s="32"/>
      <c r="LG7" s="32"/>
      <c r="LH7" s="28" t="s">
        <v>167</v>
      </c>
      <c r="LI7" s="23" t="s">
        <v>159</v>
      </c>
      <c r="LJ7" s="32"/>
      <c r="LK7" s="32"/>
      <c r="LL7" s="32"/>
      <c r="LM7" s="28" t="s">
        <v>167</v>
      </c>
      <c r="LN7" s="23" t="s">
        <v>159</v>
      </c>
      <c r="LO7" s="32"/>
      <c r="LP7" s="32"/>
      <c r="LQ7" s="32"/>
      <c r="LR7" s="28" t="s">
        <v>167</v>
      </c>
      <c r="LS7" s="23" t="s">
        <v>159</v>
      </c>
      <c r="LT7" s="32"/>
      <c r="LU7" s="32"/>
      <c r="LV7" s="32"/>
      <c r="LW7" s="28" t="s">
        <v>167</v>
      </c>
      <c r="LX7" s="23" t="s">
        <v>159</v>
      </c>
      <c r="LY7" s="32"/>
      <c r="LZ7" s="32"/>
      <c r="MA7" s="32"/>
      <c r="MB7" s="28" t="s">
        <v>167</v>
      </c>
      <c r="MC7" s="23" t="s">
        <v>159</v>
      </c>
      <c r="MD7" s="32"/>
      <c r="ME7" s="32"/>
      <c r="MF7" s="32"/>
      <c r="MG7" s="28" t="s">
        <v>164</v>
      </c>
      <c r="MH7" s="23" t="s">
        <v>159</v>
      </c>
      <c r="MI7" s="32"/>
      <c r="MJ7" s="32"/>
      <c r="MK7" s="32"/>
      <c r="ML7" s="28" t="s">
        <v>167</v>
      </c>
      <c r="MM7" s="23" t="s">
        <v>159</v>
      </c>
      <c r="MN7" s="32"/>
      <c r="MO7" s="32"/>
      <c r="MP7" s="32"/>
      <c r="MQ7" s="28" t="s">
        <v>167</v>
      </c>
      <c r="MR7" s="23" t="s">
        <v>159</v>
      </c>
      <c r="MS7" s="32"/>
      <c r="MT7" s="32"/>
      <c r="MU7" s="32"/>
      <c r="MV7" s="28" t="s">
        <v>167</v>
      </c>
      <c r="MW7" s="23" t="s">
        <v>159</v>
      </c>
      <c r="MX7" s="32"/>
      <c r="MY7" s="32"/>
      <c r="MZ7" s="32"/>
      <c r="NA7" s="28" t="s">
        <v>167</v>
      </c>
      <c r="NB7" s="23" t="s">
        <v>159</v>
      </c>
      <c r="NC7" s="32"/>
      <c r="ND7" s="32"/>
      <c r="NE7" s="32"/>
      <c r="NF7" s="28" t="s">
        <v>167</v>
      </c>
      <c r="NG7" s="23" t="s">
        <v>159</v>
      </c>
      <c r="NH7" s="32"/>
      <c r="NI7" s="32"/>
      <c r="NJ7" s="32"/>
      <c r="NK7" s="28" t="s">
        <v>167</v>
      </c>
      <c r="NL7" s="23" t="s">
        <v>159</v>
      </c>
      <c r="NM7" s="32"/>
      <c r="NN7" s="32"/>
      <c r="NO7" s="32"/>
      <c r="NP7" s="28" t="s">
        <v>167</v>
      </c>
      <c r="NQ7" s="23" t="s">
        <v>159</v>
      </c>
      <c r="NR7" s="32"/>
      <c r="NS7" s="32"/>
      <c r="NT7" s="32"/>
      <c r="NU7" s="28" t="s">
        <v>166</v>
      </c>
      <c r="NV7" s="23" t="s">
        <v>159</v>
      </c>
      <c r="NW7" s="32"/>
      <c r="NX7" s="32"/>
      <c r="NY7" s="32"/>
      <c r="NZ7" s="28" t="s">
        <v>167</v>
      </c>
      <c r="OA7" s="23" t="s">
        <v>159</v>
      </c>
      <c r="OB7" s="32"/>
      <c r="OC7" s="32"/>
      <c r="OD7" s="32"/>
      <c r="OE7" s="28" t="s">
        <v>167</v>
      </c>
      <c r="OF7" s="23" t="s">
        <v>159</v>
      </c>
      <c r="OG7" s="32"/>
      <c r="OH7" s="32"/>
      <c r="OI7" s="32"/>
      <c r="OJ7" s="28" t="s">
        <v>167</v>
      </c>
      <c r="OK7" s="23" t="s">
        <v>159</v>
      </c>
      <c r="OL7" s="32"/>
      <c r="OM7" s="32"/>
      <c r="ON7" s="32"/>
      <c r="OO7" s="28" t="s">
        <v>166</v>
      </c>
      <c r="OP7" s="23" t="s">
        <v>159</v>
      </c>
    </row>
    <row r="8" spans="1:406" ht="12.75" customHeight="1" x14ac:dyDescent="0.2">
      <c r="A8" s="27"/>
      <c r="B8" s="24"/>
      <c r="C8" s="24"/>
      <c r="D8" s="24"/>
      <c r="E8" s="23"/>
      <c r="F8" s="23"/>
      <c r="G8" s="36" t="s">
        <v>70</v>
      </c>
      <c r="H8" s="36"/>
      <c r="I8" s="36"/>
      <c r="J8" s="36"/>
      <c r="K8" s="36"/>
      <c r="L8" s="36" t="s">
        <v>70</v>
      </c>
      <c r="M8" s="36"/>
      <c r="N8" s="36"/>
      <c r="O8" s="36"/>
      <c r="P8" s="36"/>
      <c r="Q8" s="36" t="s">
        <v>70</v>
      </c>
      <c r="R8" s="36"/>
      <c r="S8" s="36"/>
      <c r="T8" s="36"/>
      <c r="U8" s="36"/>
      <c r="V8" s="36" t="s">
        <v>74</v>
      </c>
      <c r="W8" s="36"/>
      <c r="X8" s="36"/>
      <c r="Y8" s="36"/>
      <c r="Z8" s="36"/>
      <c r="AA8" s="26"/>
      <c r="AB8" s="26"/>
      <c r="AC8" s="26"/>
      <c r="AD8" s="26"/>
      <c r="AE8" s="26"/>
      <c r="AF8" s="36" t="s">
        <v>70</v>
      </c>
      <c r="AG8" s="36"/>
      <c r="AH8" s="36"/>
      <c r="AI8" s="36"/>
      <c r="AJ8" s="36"/>
      <c r="AK8" s="36" t="s">
        <v>70</v>
      </c>
      <c r="AL8" s="36"/>
      <c r="AM8" s="36"/>
      <c r="AN8" s="36"/>
      <c r="AO8" s="36"/>
      <c r="AP8" s="36" t="s">
        <v>70</v>
      </c>
      <c r="AQ8" s="36"/>
      <c r="AR8" s="36"/>
      <c r="AS8" s="36"/>
      <c r="AT8" s="36"/>
      <c r="AU8" s="36" t="s">
        <v>70</v>
      </c>
      <c r="AV8" s="36"/>
      <c r="AW8" s="36"/>
      <c r="AX8" s="36"/>
      <c r="AY8" s="36"/>
      <c r="AZ8" s="36" t="s">
        <v>70</v>
      </c>
      <c r="BA8" s="36"/>
      <c r="BB8" s="36"/>
      <c r="BC8" s="36"/>
      <c r="BD8" s="36"/>
      <c r="BE8" s="36" t="s">
        <v>70</v>
      </c>
      <c r="BF8" s="36"/>
      <c r="BG8" s="36"/>
      <c r="BH8" s="36"/>
      <c r="BI8" s="36"/>
      <c r="BJ8" s="36" t="s">
        <v>74</v>
      </c>
      <c r="BK8" s="36"/>
      <c r="BL8" s="36"/>
      <c r="BM8" s="36"/>
      <c r="BN8" s="36"/>
      <c r="BO8" s="36" t="s">
        <v>70</v>
      </c>
      <c r="BP8" s="36"/>
      <c r="BQ8" s="36"/>
      <c r="BR8" s="36"/>
      <c r="BS8" s="36"/>
      <c r="BT8" s="36" t="s">
        <v>70</v>
      </c>
      <c r="BU8" s="36"/>
      <c r="BV8" s="36"/>
      <c r="BW8" s="36"/>
      <c r="BX8" s="36"/>
      <c r="BY8" s="36" t="s">
        <v>70</v>
      </c>
      <c r="BZ8" s="36"/>
      <c r="CA8" s="36"/>
      <c r="CB8" s="36"/>
      <c r="CC8" s="36"/>
      <c r="CD8" s="36" t="s">
        <v>74</v>
      </c>
      <c r="CE8" s="36"/>
      <c r="CF8" s="36"/>
      <c r="CG8" s="36"/>
      <c r="CH8" s="36"/>
      <c r="CI8" s="36" t="s">
        <v>70</v>
      </c>
      <c r="CJ8" s="36"/>
      <c r="CK8" s="36"/>
      <c r="CL8" s="36"/>
      <c r="CM8" s="36"/>
      <c r="CN8" s="36" t="s">
        <v>74</v>
      </c>
      <c r="CO8" s="36"/>
      <c r="CP8" s="36"/>
      <c r="CQ8" s="36"/>
      <c r="CR8" s="36"/>
      <c r="CS8" s="36" t="s">
        <v>70</v>
      </c>
      <c r="CT8" s="36"/>
      <c r="CU8" s="36"/>
      <c r="CV8" s="36"/>
      <c r="CW8" s="36"/>
      <c r="CX8" s="36" t="s">
        <v>74</v>
      </c>
      <c r="CY8" s="36"/>
      <c r="CZ8" s="36"/>
      <c r="DA8" s="36"/>
      <c r="DB8" s="36"/>
      <c r="DC8" s="36" t="s">
        <v>70</v>
      </c>
      <c r="DD8" s="36"/>
      <c r="DE8" s="36"/>
      <c r="DF8" s="36"/>
      <c r="DG8" s="36"/>
      <c r="DH8" s="36" t="s">
        <v>70</v>
      </c>
      <c r="DI8" s="36"/>
      <c r="DJ8" s="36"/>
      <c r="DK8" s="36"/>
      <c r="DL8" s="36"/>
      <c r="DM8" s="36" t="s">
        <v>70</v>
      </c>
      <c r="DN8" s="36"/>
      <c r="DO8" s="36"/>
      <c r="DP8" s="36"/>
      <c r="DQ8" s="36"/>
      <c r="DR8" s="36" t="s">
        <v>70</v>
      </c>
      <c r="DS8" s="36"/>
      <c r="DT8" s="36"/>
      <c r="DU8" s="36"/>
      <c r="DV8" s="36"/>
      <c r="DW8" s="36" t="s">
        <v>74</v>
      </c>
      <c r="DX8" s="36"/>
      <c r="DY8" s="36"/>
      <c r="DZ8" s="36"/>
      <c r="EA8" s="36"/>
      <c r="EB8" s="36" t="s">
        <v>70</v>
      </c>
      <c r="EC8" s="36"/>
      <c r="ED8" s="36"/>
      <c r="EE8" s="36"/>
      <c r="EF8" s="36"/>
      <c r="EG8" s="36" t="s">
        <v>74</v>
      </c>
      <c r="EH8" s="36"/>
      <c r="EI8" s="36"/>
      <c r="EJ8" s="36"/>
      <c r="EK8" s="36"/>
      <c r="EL8" s="36" t="s">
        <v>70</v>
      </c>
      <c r="EM8" s="36"/>
      <c r="EN8" s="36"/>
      <c r="EO8" s="36"/>
      <c r="EP8" s="36"/>
      <c r="EQ8" s="36" t="s">
        <v>70</v>
      </c>
      <c r="ER8" s="36"/>
      <c r="ES8" s="36"/>
      <c r="ET8" s="36"/>
      <c r="EU8" s="36"/>
      <c r="EV8" s="36" t="s">
        <v>74</v>
      </c>
      <c r="EW8" s="36"/>
      <c r="EX8" s="36"/>
      <c r="EY8" s="36"/>
      <c r="EZ8" s="36"/>
      <c r="FA8" s="36" t="s">
        <v>70</v>
      </c>
      <c r="FB8" s="36"/>
      <c r="FC8" s="36"/>
      <c r="FD8" s="36"/>
      <c r="FE8" s="36"/>
      <c r="FF8" s="36" t="s">
        <v>74</v>
      </c>
      <c r="FG8" s="36"/>
      <c r="FH8" s="36"/>
      <c r="FI8" s="36"/>
      <c r="FJ8" s="36"/>
      <c r="FK8" s="36" t="s">
        <v>70</v>
      </c>
      <c r="FL8" s="36"/>
      <c r="FM8" s="36"/>
      <c r="FN8" s="36"/>
      <c r="FO8" s="36"/>
      <c r="FP8" s="36" t="s">
        <v>70</v>
      </c>
      <c r="FQ8" s="36"/>
      <c r="FR8" s="36"/>
      <c r="FS8" s="36"/>
      <c r="FT8" s="36"/>
      <c r="FU8" s="36" t="s">
        <v>70</v>
      </c>
      <c r="FV8" s="36"/>
      <c r="FW8" s="36"/>
      <c r="FX8" s="36"/>
      <c r="FY8" s="36"/>
      <c r="FZ8" s="36" t="s">
        <v>70</v>
      </c>
      <c r="GA8" s="36"/>
      <c r="GB8" s="36"/>
      <c r="GC8" s="36"/>
      <c r="GD8" s="36"/>
      <c r="GE8" s="36" t="s">
        <v>74</v>
      </c>
      <c r="GF8" s="36"/>
      <c r="GG8" s="36"/>
      <c r="GH8" s="36"/>
      <c r="GI8" s="36"/>
      <c r="GJ8" s="36" t="s">
        <v>70</v>
      </c>
      <c r="GK8" s="36"/>
      <c r="GL8" s="36"/>
      <c r="GM8" s="36"/>
      <c r="GN8" s="36"/>
      <c r="GO8" s="36" t="s">
        <v>74</v>
      </c>
      <c r="GP8" s="36"/>
      <c r="GQ8" s="36"/>
      <c r="GR8" s="36"/>
      <c r="GS8" s="36"/>
      <c r="GT8" s="36" t="s">
        <v>70</v>
      </c>
      <c r="GU8" s="36"/>
      <c r="GV8" s="36"/>
      <c r="GW8" s="36"/>
      <c r="GX8" s="36"/>
      <c r="GY8" s="36" t="s">
        <v>74</v>
      </c>
      <c r="GZ8" s="36"/>
      <c r="HA8" s="36"/>
      <c r="HB8" s="36"/>
      <c r="HC8" s="36"/>
      <c r="HD8" s="36" t="s">
        <v>70</v>
      </c>
      <c r="HE8" s="36"/>
      <c r="HF8" s="36"/>
      <c r="HG8" s="36"/>
      <c r="HH8" s="36"/>
      <c r="HI8" s="36" t="s">
        <v>70</v>
      </c>
      <c r="HJ8" s="36"/>
      <c r="HK8" s="36"/>
      <c r="HL8" s="36"/>
      <c r="HM8" s="36"/>
      <c r="HN8" s="36" t="s">
        <v>70</v>
      </c>
      <c r="HO8" s="36"/>
      <c r="HP8" s="36"/>
      <c r="HQ8" s="36"/>
      <c r="HR8" s="36"/>
      <c r="HS8" s="36" t="s">
        <v>70</v>
      </c>
      <c r="HT8" s="36"/>
      <c r="HU8" s="36"/>
      <c r="HV8" s="36"/>
      <c r="HW8" s="36"/>
      <c r="HX8" s="36" t="s">
        <v>74</v>
      </c>
      <c r="HY8" s="36"/>
      <c r="HZ8" s="36"/>
      <c r="IA8" s="36"/>
      <c r="IB8" s="36"/>
      <c r="IC8" s="36" t="s">
        <v>70</v>
      </c>
      <c r="ID8" s="36"/>
      <c r="IE8" s="36"/>
      <c r="IF8" s="36"/>
      <c r="IG8" s="36"/>
      <c r="IH8" s="36" t="s">
        <v>70</v>
      </c>
      <c r="II8" s="36"/>
      <c r="IJ8" s="36"/>
      <c r="IK8" s="36"/>
      <c r="IL8" s="36"/>
      <c r="IM8" s="36" t="s">
        <v>70</v>
      </c>
      <c r="IN8" s="36"/>
      <c r="IO8" s="36"/>
      <c r="IP8" s="36"/>
      <c r="IQ8" s="36"/>
      <c r="IR8" s="36" t="s">
        <v>70</v>
      </c>
      <c r="IS8" s="36"/>
      <c r="IT8" s="36"/>
      <c r="IU8" s="36"/>
      <c r="IV8" s="36"/>
      <c r="IW8" s="36" t="s">
        <v>70</v>
      </c>
      <c r="IX8" s="36"/>
      <c r="IY8" s="36"/>
      <c r="IZ8" s="36"/>
      <c r="JA8" s="36"/>
      <c r="JB8" s="36" t="s">
        <v>74</v>
      </c>
      <c r="JC8" s="36"/>
      <c r="JD8" s="36"/>
      <c r="JE8" s="36"/>
      <c r="JF8" s="36"/>
      <c r="JG8" s="36" t="s">
        <v>70</v>
      </c>
      <c r="JH8" s="36"/>
      <c r="JI8" s="36"/>
      <c r="JJ8" s="36"/>
      <c r="JK8" s="36"/>
      <c r="JL8" s="36" t="s">
        <v>70</v>
      </c>
      <c r="JM8" s="36"/>
      <c r="JN8" s="36"/>
      <c r="JO8" s="36"/>
      <c r="JP8" s="36"/>
      <c r="JQ8" s="36" t="s">
        <v>74</v>
      </c>
      <c r="JR8" s="36"/>
      <c r="JS8" s="36"/>
      <c r="JT8" s="36"/>
      <c r="JU8" s="36"/>
      <c r="JV8" s="36" t="s">
        <v>70</v>
      </c>
      <c r="JW8" s="36"/>
      <c r="JX8" s="36"/>
      <c r="JY8" s="36"/>
      <c r="JZ8" s="36"/>
      <c r="KA8" s="36" t="s">
        <v>70</v>
      </c>
      <c r="KB8" s="36"/>
      <c r="KC8" s="36"/>
      <c r="KD8" s="36"/>
      <c r="KE8" s="36"/>
      <c r="KF8" s="36" t="s">
        <v>70</v>
      </c>
      <c r="KG8" s="36"/>
      <c r="KH8" s="36"/>
      <c r="KI8" s="36"/>
      <c r="KJ8" s="36"/>
      <c r="KK8" s="36" t="s">
        <v>74</v>
      </c>
      <c r="KL8" s="36"/>
      <c r="KM8" s="36"/>
      <c r="KN8" s="36"/>
      <c r="KO8" s="36"/>
      <c r="KP8" s="36" t="s">
        <v>70</v>
      </c>
      <c r="KQ8" s="36"/>
      <c r="KR8" s="36"/>
      <c r="KS8" s="36"/>
      <c r="KT8" s="36"/>
      <c r="KU8" s="36" t="s">
        <v>70</v>
      </c>
      <c r="KV8" s="36"/>
      <c r="KW8" s="36"/>
      <c r="KX8" s="36"/>
      <c r="KY8" s="36"/>
      <c r="KZ8" s="36" t="s">
        <v>70</v>
      </c>
      <c r="LA8" s="36"/>
      <c r="LB8" s="36"/>
      <c r="LC8" s="36"/>
      <c r="LD8" s="36"/>
      <c r="LE8" s="36" t="s">
        <v>70</v>
      </c>
      <c r="LF8" s="36"/>
      <c r="LG8" s="36"/>
      <c r="LH8" s="36"/>
      <c r="LI8" s="36"/>
      <c r="LJ8" s="36" t="s">
        <v>70</v>
      </c>
      <c r="LK8" s="36"/>
      <c r="LL8" s="36"/>
      <c r="LM8" s="36"/>
      <c r="LN8" s="36"/>
      <c r="LO8" s="36" t="s">
        <v>70</v>
      </c>
      <c r="LP8" s="36"/>
      <c r="LQ8" s="36"/>
      <c r="LR8" s="36"/>
      <c r="LS8" s="36"/>
      <c r="LT8" s="36" t="s">
        <v>70</v>
      </c>
      <c r="LU8" s="36"/>
      <c r="LV8" s="36"/>
      <c r="LW8" s="36"/>
      <c r="LX8" s="36"/>
      <c r="LY8" s="36" t="s">
        <v>70</v>
      </c>
      <c r="LZ8" s="36"/>
      <c r="MA8" s="36"/>
      <c r="MB8" s="36"/>
      <c r="MC8" s="36"/>
      <c r="MD8" s="36" t="s">
        <v>70</v>
      </c>
      <c r="ME8" s="36"/>
      <c r="MF8" s="36"/>
      <c r="MG8" s="36"/>
      <c r="MH8" s="36"/>
      <c r="MI8" s="36" t="s">
        <v>70</v>
      </c>
      <c r="MJ8" s="36"/>
      <c r="MK8" s="36"/>
      <c r="ML8" s="36"/>
      <c r="MM8" s="36"/>
      <c r="MN8" s="36" t="s">
        <v>70</v>
      </c>
      <c r="MO8" s="36"/>
      <c r="MP8" s="36"/>
      <c r="MQ8" s="36"/>
      <c r="MR8" s="36"/>
      <c r="MS8" s="36" t="s">
        <v>70</v>
      </c>
      <c r="MT8" s="36"/>
      <c r="MU8" s="36"/>
      <c r="MV8" s="36"/>
      <c r="MW8" s="36"/>
      <c r="MX8" s="36" t="s">
        <v>70</v>
      </c>
      <c r="MY8" s="36"/>
      <c r="MZ8" s="36"/>
      <c r="NA8" s="36"/>
      <c r="NB8" s="36"/>
      <c r="NC8" s="36" t="s">
        <v>70</v>
      </c>
      <c r="ND8" s="36"/>
      <c r="NE8" s="36"/>
      <c r="NF8" s="36"/>
      <c r="NG8" s="36"/>
      <c r="NH8" s="36" t="s">
        <v>70</v>
      </c>
      <c r="NI8" s="36"/>
      <c r="NJ8" s="36"/>
      <c r="NK8" s="36"/>
      <c r="NL8" s="36"/>
      <c r="NM8" s="36" t="s">
        <v>70</v>
      </c>
      <c r="NN8" s="36"/>
      <c r="NO8" s="36"/>
      <c r="NP8" s="36"/>
      <c r="NQ8" s="36"/>
      <c r="NR8" s="36" t="s">
        <v>70</v>
      </c>
      <c r="NS8" s="36"/>
      <c r="NT8" s="36"/>
      <c r="NU8" s="36"/>
      <c r="NV8" s="36"/>
      <c r="NW8" s="36" t="s">
        <v>70</v>
      </c>
      <c r="NX8" s="36"/>
      <c r="NY8" s="36"/>
      <c r="NZ8" s="36"/>
      <c r="OA8" s="36"/>
      <c r="OB8" s="36" t="s">
        <v>70</v>
      </c>
      <c r="OC8" s="36"/>
      <c r="OD8" s="36"/>
      <c r="OE8" s="36"/>
      <c r="OF8" s="36"/>
      <c r="OG8" s="36" t="s">
        <v>70</v>
      </c>
      <c r="OH8" s="36"/>
      <c r="OI8" s="36"/>
      <c r="OJ8" s="36"/>
      <c r="OK8" s="36"/>
      <c r="OL8" s="36" t="s">
        <v>70</v>
      </c>
      <c r="OM8" s="36"/>
      <c r="ON8" s="36"/>
      <c r="OO8" s="36"/>
      <c r="OP8" s="36"/>
    </row>
    <row r="9" spans="1:406" ht="12.75" customHeight="1" x14ac:dyDescent="0.2">
      <c r="A9" s="27"/>
      <c r="B9" s="24"/>
      <c r="C9" s="24"/>
      <c r="D9" s="24"/>
      <c r="E9" s="23"/>
      <c r="F9" s="23"/>
      <c r="G9" s="33" t="s">
        <v>71</v>
      </c>
      <c r="H9" s="33"/>
      <c r="I9" s="33"/>
      <c r="J9" s="33"/>
      <c r="K9" s="33"/>
      <c r="L9" s="33" t="s">
        <v>72</v>
      </c>
      <c r="M9" s="33"/>
      <c r="N9" s="33"/>
      <c r="O9" s="33"/>
      <c r="P9" s="33"/>
      <c r="Q9" s="33" t="s">
        <v>73</v>
      </c>
      <c r="R9" s="33"/>
      <c r="S9" s="33"/>
      <c r="T9" s="33"/>
      <c r="U9" s="33"/>
      <c r="V9" s="33" t="s">
        <v>73</v>
      </c>
      <c r="W9" s="33"/>
      <c r="X9" s="33"/>
      <c r="Y9" s="33"/>
      <c r="Z9" s="33"/>
      <c r="AA9" s="25"/>
      <c r="AB9" s="25"/>
      <c r="AC9" s="25"/>
      <c r="AD9" s="25"/>
      <c r="AE9" s="25"/>
      <c r="AF9" s="33" t="s">
        <v>75</v>
      </c>
      <c r="AG9" s="33"/>
      <c r="AH9" s="33"/>
      <c r="AI9" s="33"/>
      <c r="AJ9" s="33"/>
      <c r="AK9" s="33" t="s">
        <v>76</v>
      </c>
      <c r="AL9" s="33"/>
      <c r="AM9" s="33"/>
      <c r="AN9" s="33"/>
      <c r="AO9" s="33"/>
      <c r="AP9" s="33" t="s">
        <v>77</v>
      </c>
      <c r="AQ9" s="33"/>
      <c r="AR9" s="33"/>
      <c r="AS9" s="33"/>
      <c r="AT9" s="33"/>
      <c r="AU9" s="33" t="s">
        <v>78</v>
      </c>
      <c r="AV9" s="33"/>
      <c r="AW9" s="33"/>
      <c r="AX9" s="33"/>
      <c r="AY9" s="33"/>
      <c r="AZ9" s="33" t="s">
        <v>143</v>
      </c>
      <c r="BA9" s="33"/>
      <c r="BB9" s="33"/>
      <c r="BC9" s="33"/>
      <c r="BD9" s="33"/>
      <c r="BE9" s="33" t="s">
        <v>79</v>
      </c>
      <c r="BF9" s="33"/>
      <c r="BG9" s="33"/>
      <c r="BH9" s="33"/>
      <c r="BI9" s="33"/>
      <c r="BJ9" s="33" t="s">
        <v>79</v>
      </c>
      <c r="BK9" s="33"/>
      <c r="BL9" s="33"/>
      <c r="BM9" s="33"/>
      <c r="BN9" s="33"/>
      <c r="BO9" s="33" t="s">
        <v>80</v>
      </c>
      <c r="BP9" s="33"/>
      <c r="BQ9" s="33"/>
      <c r="BR9" s="33"/>
      <c r="BS9" s="33"/>
      <c r="BT9" s="33" t="s">
        <v>81</v>
      </c>
      <c r="BU9" s="33"/>
      <c r="BV9" s="33"/>
      <c r="BW9" s="33"/>
      <c r="BX9" s="33"/>
      <c r="BY9" s="33" t="s">
        <v>82</v>
      </c>
      <c r="BZ9" s="33"/>
      <c r="CA9" s="33"/>
      <c r="CB9" s="33"/>
      <c r="CC9" s="33"/>
      <c r="CD9" s="33" t="s">
        <v>82</v>
      </c>
      <c r="CE9" s="33"/>
      <c r="CF9" s="33"/>
      <c r="CG9" s="33"/>
      <c r="CH9" s="33"/>
      <c r="CI9" s="33" t="s">
        <v>154</v>
      </c>
      <c r="CJ9" s="33"/>
      <c r="CK9" s="33"/>
      <c r="CL9" s="33"/>
      <c r="CM9" s="33"/>
      <c r="CN9" s="33" t="s">
        <v>154</v>
      </c>
      <c r="CO9" s="33"/>
      <c r="CP9" s="33"/>
      <c r="CQ9" s="33"/>
      <c r="CR9" s="33"/>
      <c r="CS9" s="33" t="s">
        <v>83</v>
      </c>
      <c r="CT9" s="33"/>
      <c r="CU9" s="33"/>
      <c r="CV9" s="33"/>
      <c r="CW9" s="33"/>
      <c r="CX9" s="33" t="s">
        <v>83</v>
      </c>
      <c r="CY9" s="33"/>
      <c r="CZ9" s="33"/>
      <c r="DA9" s="33"/>
      <c r="DB9" s="33"/>
      <c r="DC9" s="33" t="s">
        <v>84</v>
      </c>
      <c r="DD9" s="33"/>
      <c r="DE9" s="33"/>
      <c r="DF9" s="33"/>
      <c r="DG9" s="33"/>
      <c r="DH9" s="33" t="s">
        <v>85</v>
      </c>
      <c r="DI9" s="33"/>
      <c r="DJ9" s="33"/>
      <c r="DK9" s="33"/>
      <c r="DL9" s="33"/>
      <c r="DM9" s="33" t="s">
        <v>86</v>
      </c>
      <c r="DN9" s="33"/>
      <c r="DO9" s="33"/>
      <c r="DP9" s="33"/>
      <c r="DQ9" s="33"/>
      <c r="DR9" s="47" t="s">
        <v>87</v>
      </c>
      <c r="DS9" s="47"/>
      <c r="DT9" s="47"/>
      <c r="DU9" s="47"/>
      <c r="DV9" s="47"/>
      <c r="DW9" s="33" t="s">
        <v>87</v>
      </c>
      <c r="DX9" s="33"/>
      <c r="DY9" s="33"/>
      <c r="DZ9" s="33"/>
      <c r="EA9" s="33"/>
      <c r="EB9" s="33" t="s">
        <v>88</v>
      </c>
      <c r="EC9" s="33"/>
      <c r="ED9" s="33"/>
      <c r="EE9" s="33"/>
      <c r="EF9" s="33"/>
      <c r="EG9" s="33" t="s">
        <v>88</v>
      </c>
      <c r="EH9" s="33"/>
      <c r="EI9" s="33"/>
      <c r="EJ9" s="33"/>
      <c r="EK9" s="33"/>
      <c r="EL9" s="33" t="s">
        <v>160</v>
      </c>
      <c r="EM9" s="33"/>
      <c r="EN9" s="33"/>
      <c r="EO9" s="33"/>
      <c r="EP9" s="33"/>
      <c r="EQ9" s="33" t="s">
        <v>89</v>
      </c>
      <c r="ER9" s="33"/>
      <c r="ES9" s="33"/>
      <c r="ET9" s="33"/>
      <c r="EU9" s="33"/>
      <c r="EV9" s="33" t="s">
        <v>89</v>
      </c>
      <c r="EW9" s="33"/>
      <c r="EX9" s="33"/>
      <c r="EY9" s="33"/>
      <c r="EZ9" s="33"/>
      <c r="FA9" s="33" t="s">
        <v>90</v>
      </c>
      <c r="FB9" s="33"/>
      <c r="FC9" s="33"/>
      <c r="FD9" s="33"/>
      <c r="FE9" s="33"/>
      <c r="FF9" s="33" t="s">
        <v>90</v>
      </c>
      <c r="FG9" s="33"/>
      <c r="FH9" s="33"/>
      <c r="FI9" s="33"/>
      <c r="FJ9" s="33"/>
      <c r="FK9" s="33" t="s">
        <v>137</v>
      </c>
      <c r="FL9" s="33"/>
      <c r="FM9" s="33"/>
      <c r="FN9" s="33"/>
      <c r="FO9" s="33"/>
      <c r="FP9" s="47" t="s">
        <v>91</v>
      </c>
      <c r="FQ9" s="47"/>
      <c r="FR9" s="47"/>
      <c r="FS9" s="47"/>
      <c r="FT9" s="47"/>
      <c r="FU9" s="47" t="s">
        <v>92</v>
      </c>
      <c r="FV9" s="47"/>
      <c r="FW9" s="47"/>
      <c r="FX9" s="47"/>
      <c r="FY9" s="47"/>
      <c r="FZ9" s="47" t="s">
        <v>93</v>
      </c>
      <c r="GA9" s="47"/>
      <c r="GB9" s="47"/>
      <c r="GC9" s="47"/>
      <c r="GD9" s="47"/>
      <c r="GE9" s="47" t="s">
        <v>93</v>
      </c>
      <c r="GF9" s="47"/>
      <c r="GG9" s="47"/>
      <c r="GH9" s="47"/>
      <c r="GI9" s="47"/>
      <c r="GJ9" s="47" t="s">
        <v>94</v>
      </c>
      <c r="GK9" s="47"/>
      <c r="GL9" s="47"/>
      <c r="GM9" s="47"/>
      <c r="GN9" s="47"/>
      <c r="GO9" s="47" t="s">
        <v>94</v>
      </c>
      <c r="GP9" s="47"/>
      <c r="GQ9" s="47"/>
      <c r="GR9" s="47"/>
      <c r="GS9" s="47"/>
      <c r="GT9" s="33" t="s">
        <v>95</v>
      </c>
      <c r="GU9" s="33"/>
      <c r="GV9" s="33"/>
      <c r="GW9" s="33"/>
      <c r="GX9" s="33"/>
      <c r="GY9" s="33" t="s">
        <v>95</v>
      </c>
      <c r="GZ9" s="33"/>
      <c r="HA9" s="33"/>
      <c r="HB9" s="33"/>
      <c r="HC9" s="33"/>
      <c r="HD9" s="33" t="s">
        <v>96</v>
      </c>
      <c r="HE9" s="33"/>
      <c r="HF9" s="33"/>
      <c r="HG9" s="33"/>
      <c r="HH9" s="33"/>
      <c r="HI9" s="33" t="s">
        <v>97</v>
      </c>
      <c r="HJ9" s="33"/>
      <c r="HK9" s="33"/>
      <c r="HL9" s="33"/>
      <c r="HM9" s="33"/>
      <c r="HN9" s="33" t="s">
        <v>98</v>
      </c>
      <c r="HO9" s="33"/>
      <c r="HP9" s="33"/>
      <c r="HQ9" s="33"/>
      <c r="HR9" s="33"/>
      <c r="HS9" s="33" t="s">
        <v>99</v>
      </c>
      <c r="HT9" s="33"/>
      <c r="HU9" s="33"/>
      <c r="HV9" s="33"/>
      <c r="HW9" s="33"/>
      <c r="HX9" s="33" t="s">
        <v>99</v>
      </c>
      <c r="HY9" s="33"/>
      <c r="HZ9" s="33"/>
      <c r="IA9" s="33"/>
      <c r="IB9" s="33"/>
      <c r="IC9" s="33" t="s">
        <v>147</v>
      </c>
      <c r="ID9" s="33"/>
      <c r="IE9" s="33"/>
      <c r="IF9" s="33"/>
      <c r="IG9" s="33"/>
      <c r="IH9" s="33" t="s">
        <v>149</v>
      </c>
      <c r="II9" s="33"/>
      <c r="IJ9" s="33"/>
      <c r="IK9" s="33"/>
      <c r="IL9" s="33"/>
      <c r="IM9" s="33" t="s">
        <v>100</v>
      </c>
      <c r="IN9" s="33"/>
      <c r="IO9" s="33"/>
      <c r="IP9" s="33"/>
      <c r="IQ9" s="33"/>
      <c r="IR9" s="33" t="s">
        <v>151</v>
      </c>
      <c r="IS9" s="33"/>
      <c r="IT9" s="33"/>
      <c r="IU9" s="33"/>
      <c r="IV9" s="33"/>
      <c r="IW9" s="33" t="s">
        <v>101</v>
      </c>
      <c r="IX9" s="33"/>
      <c r="IY9" s="33"/>
      <c r="IZ9" s="33"/>
      <c r="JA9" s="33"/>
      <c r="JB9" s="33" t="s">
        <v>101</v>
      </c>
      <c r="JC9" s="33"/>
      <c r="JD9" s="33"/>
      <c r="JE9" s="33"/>
      <c r="JF9" s="33"/>
      <c r="JG9" s="33" t="s">
        <v>102</v>
      </c>
      <c r="JH9" s="33"/>
      <c r="JI9" s="33"/>
      <c r="JJ9" s="33"/>
      <c r="JK9" s="33"/>
      <c r="JL9" s="33" t="s">
        <v>103</v>
      </c>
      <c r="JM9" s="33"/>
      <c r="JN9" s="33"/>
      <c r="JO9" s="33"/>
      <c r="JP9" s="33"/>
      <c r="JQ9" s="33" t="s">
        <v>103</v>
      </c>
      <c r="JR9" s="33"/>
      <c r="JS9" s="33"/>
      <c r="JT9" s="33"/>
      <c r="JU9" s="33"/>
      <c r="JV9" s="33" t="s">
        <v>104</v>
      </c>
      <c r="JW9" s="33"/>
      <c r="JX9" s="33"/>
      <c r="JY9" s="33"/>
      <c r="JZ9" s="33"/>
      <c r="KA9" s="33" t="s">
        <v>105</v>
      </c>
      <c r="KB9" s="33"/>
      <c r="KC9" s="33"/>
      <c r="KD9" s="33"/>
      <c r="KE9" s="33"/>
      <c r="KF9" s="33" t="s">
        <v>106</v>
      </c>
      <c r="KG9" s="33"/>
      <c r="KH9" s="33"/>
      <c r="KI9" s="33"/>
      <c r="KJ9" s="33"/>
      <c r="KK9" s="33" t="s">
        <v>106</v>
      </c>
      <c r="KL9" s="33"/>
      <c r="KM9" s="33"/>
      <c r="KN9" s="33"/>
      <c r="KO9" s="33"/>
      <c r="KP9" s="33" t="s">
        <v>140</v>
      </c>
      <c r="KQ9" s="33"/>
      <c r="KR9" s="33"/>
      <c r="KS9" s="33"/>
      <c r="KT9" s="33"/>
      <c r="KU9" s="33" t="s">
        <v>161</v>
      </c>
      <c r="KV9" s="33"/>
      <c r="KW9" s="33"/>
      <c r="KX9" s="33"/>
      <c r="KY9" s="33"/>
      <c r="KZ9" s="33" t="s">
        <v>107</v>
      </c>
      <c r="LA9" s="33"/>
      <c r="LB9" s="33"/>
      <c r="LC9" s="33"/>
      <c r="LD9" s="33"/>
      <c r="LE9" s="33" t="s">
        <v>108</v>
      </c>
      <c r="LF9" s="33"/>
      <c r="LG9" s="33"/>
      <c r="LH9" s="33"/>
      <c r="LI9" s="33"/>
      <c r="LJ9" s="33" t="s">
        <v>153</v>
      </c>
      <c r="LK9" s="33"/>
      <c r="LL9" s="33"/>
      <c r="LM9" s="33"/>
      <c r="LN9" s="33"/>
      <c r="LO9" s="33" t="s">
        <v>109</v>
      </c>
      <c r="LP9" s="33"/>
      <c r="LQ9" s="33"/>
      <c r="LR9" s="33"/>
      <c r="LS9" s="33"/>
      <c r="LT9" s="33" t="s">
        <v>110</v>
      </c>
      <c r="LU9" s="33"/>
      <c r="LV9" s="33"/>
      <c r="LW9" s="33"/>
      <c r="LX9" s="33"/>
      <c r="LY9" s="33" t="s">
        <v>162</v>
      </c>
      <c r="LZ9" s="33"/>
      <c r="MA9" s="33"/>
      <c r="MB9" s="33"/>
      <c r="MC9" s="33"/>
      <c r="MD9" s="33" t="s">
        <v>111</v>
      </c>
      <c r="ME9" s="33"/>
      <c r="MF9" s="33"/>
      <c r="MG9" s="33"/>
      <c r="MH9" s="33"/>
      <c r="MI9" s="33" t="s">
        <v>112</v>
      </c>
      <c r="MJ9" s="33"/>
      <c r="MK9" s="33"/>
      <c r="ML9" s="33"/>
      <c r="MM9" s="33"/>
      <c r="MN9" s="33" t="s">
        <v>113</v>
      </c>
      <c r="MO9" s="33"/>
      <c r="MP9" s="33"/>
      <c r="MQ9" s="33"/>
      <c r="MR9" s="33"/>
      <c r="MS9" s="33" t="s">
        <v>114</v>
      </c>
      <c r="MT9" s="33"/>
      <c r="MU9" s="33"/>
      <c r="MV9" s="33"/>
      <c r="MW9" s="33"/>
      <c r="MX9" s="33" t="s">
        <v>115</v>
      </c>
      <c r="MY9" s="33"/>
      <c r="MZ9" s="33"/>
      <c r="NA9" s="33"/>
      <c r="NB9" s="33"/>
      <c r="NC9" s="33" t="s">
        <v>116</v>
      </c>
      <c r="ND9" s="33"/>
      <c r="NE9" s="33"/>
      <c r="NF9" s="33"/>
      <c r="NG9" s="33"/>
      <c r="NH9" s="33" t="s">
        <v>117</v>
      </c>
      <c r="NI9" s="33"/>
      <c r="NJ9" s="33"/>
      <c r="NK9" s="33"/>
      <c r="NL9" s="33"/>
      <c r="NM9" s="33" t="s">
        <v>118</v>
      </c>
      <c r="NN9" s="33"/>
      <c r="NO9" s="33"/>
      <c r="NP9" s="33"/>
      <c r="NQ9" s="33"/>
      <c r="NR9" s="33" t="s">
        <v>119</v>
      </c>
      <c r="NS9" s="33"/>
      <c r="NT9" s="33"/>
      <c r="NU9" s="33"/>
      <c r="NV9" s="33"/>
      <c r="NW9" s="33" t="s">
        <v>120</v>
      </c>
      <c r="NX9" s="33"/>
      <c r="NY9" s="33"/>
      <c r="NZ9" s="33"/>
      <c r="OA9" s="33"/>
      <c r="OB9" s="33" t="s">
        <v>121</v>
      </c>
      <c r="OC9" s="33"/>
      <c r="OD9" s="33"/>
      <c r="OE9" s="33"/>
      <c r="OF9" s="33"/>
      <c r="OG9" s="33" t="s">
        <v>122</v>
      </c>
      <c r="OH9" s="33"/>
      <c r="OI9" s="33"/>
      <c r="OJ9" s="33"/>
      <c r="OK9" s="33"/>
      <c r="OL9" s="33" t="s">
        <v>123</v>
      </c>
      <c r="OM9" s="33"/>
      <c r="ON9" s="33"/>
      <c r="OO9" s="33"/>
      <c r="OP9" s="33"/>
    </row>
    <row r="10" spans="1:406" x14ac:dyDescent="0.2">
      <c r="A10" s="3" t="s">
        <v>48</v>
      </c>
      <c r="B10" s="4">
        <f>B11+B25+B35</f>
        <v>12576778.399999999</v>
      </c>
      <c r="C10" s="4">
        <f>C11+C25+C35</f>
        <v>25499827.000000004</v>
      </c>
      <c r="D10" s="4">
        <f>D11+D25+D35</f>
        <v>20211291.200000003</v>
      </c>
      <c r="E10" s="4">
        <f t="shared" ref="E10:E34" si="0">D10/B10*100</f>
        <v>160.70324654841662</v>
      </c>
      <c r="F10" s="4">
        <f t="shared" ref="F10:F34" si="1">D10/C10*100</f>
        <v>79.260503218315947</v>
      </c>
      <c r="G10" s="4">
        <f>G11+G25+G35</f>
        <v>100800</v>
      </c>
      <c r="H10" s="4">
        <f>H11+H25+H35</f>
        <v>84732.7</v>
      </c>
      <c r="I10" s="4">
        <f>I11+I25+I35</f>
        <v>82259.099999999991</v>
      </c>
      <c r="J10" s="4">
        <f t="shared" ref="J10:J16" si="2">I10/G10*100</f>
        <v>81.606249999999989</v>
      </c>
      <c r="K10" s="4">
        <f t="shared" ref="K10:K16" si="3">I10/H10*100</f>
        <v>97.080702019409259</v>
      </c>
      <c r="L10" s="4">
        <f>L11+L25+L35</f>
        <v>178559.69999999998</v>
      </c>
      <c r="M10" s="4">
        <f>M11+M25+M35</f>
        <v>163103.9</v>
      </c>
      <c r="N10" s="4">
        <f>N11+N25+N35</f>
        <v>162667.79999999999</v>
      </c>
      <c r="O10" s="4">
        <f t="shared" ref="O10:O34" si="4">N10/L10*100</f>
        <v>91.099951444810898</v>
      </c>
      <c r="P10" s="4">
        <f t="shared" ref="P10:P34" si="5">N10/M10*100</f>
        <v>99.732624419158583</v>
      </c>
      <c r="Q10" s="4">
        <f>Q11+Q25+Q35</f>
        <v>5043</v>
      </c>
      <c r="R10" s="4">
        <f>R11+R25+R35</f>
        <v>5043.1000000000004</v>
      </c>
      <c r="S10" s="4">
        <f>S11+S25+S35</f>
        <v>5043.1000000000004</v>
      </c>
      <c r="T10" s="4">
        <f>S10/Q10*100</f>
        <v>100.00198294665874</v>
      </c>
      <c r="U10" s="4">
        <f>S10/R10*100</f>
        <v>100</v>
      </c>
      <c r="V10" s="4">
        <f>V11+V25+V35</f>
        <v>2161.3000000000002</v>
      </c>
      <c r="W10" s="4">
        <f>W11+W25+W35</f>
        <v>2161.3000000000002</v>
      </c>
      <c r="X10" s="4">
        <f>X11+X25+X35</f>
        <v>2161.3000000000002</v>
      </c>
      <c r="Y10" s="4">
        <f>X10/V10*100</f>
        <v>100</v>
      </c>
      <c r="Z10" s="4">
        <f>X10/W10*100</f>
        <v>100</v>
      </c>
      <c r="AA10" s="4">
        <f>AA35</f>
        <v>12000</v>
      </c>
      <c r="AB10" s="4">
        <v>0</v>
      </c>
      <c r="AC10" s="4">
        <v>0</v>
      </c>
      <c r="AD10" s="4"/>
      <c r="AE10" s="4"/>
      <c r="AF10" s="4">
        <f>AF11+AF25+AF35</f>
        <v>800</v>
      </c>
      <c r="AG10" s="4">
        <f>AG11+AG25+AG35</f>
        <v>800</v>
      </c>
      <c r="AH10" s="4">
        <f>AH11+AH25+AH35</f>
        <v>800</v>
      </c>
      <c r="AI10" s="4">
        <f>AH10/AF10*100</f>
        <v>100</v>
      </c>
      <c r="AJ10" s="4">
        <f>AH10/AG10*100</f>
        <v>100</v>
      </c>
      <c r="AK10" s="4">
        <f>AK11+AK25+AK35</f>
        <v>1000</v>
      </c>
      <c r="AL10" s="4">
        <f>AL11+AL25+AL35</f>
        <v>1000</v>
      </c>
      <c r="AM10" s="4">
        <f>AM11+AM25+AM35</f>
        <v>998</v>
      </c>
      <c r="AN10" s="4">
        <f>AM10/AK10*100</f>
        <v>99.8</v>
      </c>
      <c r="AO10" s="4">
        <f>AM10/AL10*100</f>
        <v>99.8</v>
      </c>
      <c r="AP10" s="4">
        <f>AP11+AP25+AP35</f>
        <v>2014848.9000000001</v>
      </c>
      <c r="AQ10" s="4">
        <f>AQ11+AQ25+AQ35</f>
        <v>382879.49999999994</v>
      </c>
      <c r="AR10" s="4">
        <f>AR11+AR25+AR35</f>
        <v>332291.5</v>
      </c>
      <c r="AS10" s="4">
        <f>AR10/AP10*100</f>
        <v>16.492130005381544</v>
      </c>
      <c r="AT10" s="4">
        <f>AR10/AQ10*100</f>
        <v>86.787487969452542</v>
      </c>
      <c r="AU10" s="4">
        <f>AU11+AU25+AU35</f>
        <v>1011101.3999999999</v>
      </c>
      <c r="AV10" s="4">
        <f>AV11+AV25+AV35</f>
        <v>453969.8</v>
      </c>
      <c r="AW10" s="4">
        <f>AW11+AW25+AW35</f>
        <v>0</v>
      </c>
      <c r="AX10" s="4"/>
      <c r="AY10" s="4"/>
      <c r="AZ10" s="4">
        <f>AZ11+AZ25</f>
        <v>0</v>
      </c>
      <c r="BA10" s="4">
        <f>BA11+BA25</f>
        <v>141814.80000000002</v>
      </c>
      <c r="BB10" s="4">
        <f>BB11+BB25</f>
        <v>112889.4</v>
      </c>
      <c r="BC10" s="4"/>
      <c r="BD10" s="4">
        <f>BB10/BA10*100</f>
        <v>79.60339823488097</v>
      </c>
      <c r="BE10" s="4">
        <f>BE11+BE25+BE35</f>
        <v>379085.5</v>
      </c>
      <c r="BF10" s="4">
        <f>BF11+BF25+BF35</f>
        <v>379085.5</v>
      </c>
      <c r="BG10" s="4">
        <f>BG11+BG25+BG35</f>
        <v>181888.5</v>
      </c>
      <c r="BH10" s="4">
        <f>BG10/BE10*100</f>
        <v>47.980864475164573</v>
      </c>
      <c r="BI10" s="4">
        <f>BG10/BF10*100</f>
        <v>47.980864475164573</v>
      </c>
      <c r="BJ10" s="4">
        <f>BJ11+BJ25+BJ35</f>
        <v>162465.20000000001</v>
      </c>
      <c r="BK10" s="4">
        <f>BK11+BK25+BK35</f>
        <v>162465.20000000001</v>
      </c>
      <c r="BL10" s="4">
        <f>BL11+BL25+BL35</f>
        <v>77952.2</v>
      </c>
      <c r="BM10" s="4">
        <f>BL10/BJ10*100</f>
        <v>47.980859901074197</v>
      </c>
      <c r="BN10" s="4">
        <f>BL10/BK10*100</f>
        <v>47.980859901074197</v>
      </c>
      <c r="BO10" s="4">
        <f>BO11+BO25+BO35</f>
        <v>0</v>
      </c>
      <c r="BP10" s="4">
        <f>BP11+BP25+BP35</f>
        <v>749509.3</v>
      </c>
      <c r="BQ10" s="4">
        <f>BQ11+BQ25+BQ35</f>
        <v>254722.69999999998</v>
      </c>
      <c r="BR10" s="4"/>
      <c r="BS10" s="4">
        <f>BQ10/BP10*100</f>
        <v>33.985262090810608</v>
      </c>
      <c r="BT10" s="4">
        <f>BT11+BT25+BT35</f>
        <v>0</v>
      </c>
      <c r="BU10" s="4">
        <f>BU11+BU25+BU35</f>
        <v>177913.1</v>
      </c>
      <c r="BV10" s="4">
        <f>BV11+BV25+BV35</f>
        <v>67557.100000000006</v>
      </c>
      <c r="BW10" s="4"/>
      <c r="BX10" s="4">
        <f>BV10/BU10*100</f>
        <v>37.971964964918271</v>
      </c>
      <c r="BY10" s="4">
        <f>BY11+BY25+BY35</f>
        <v>0</v>
      </c>
      <c r="BZ10" s="4">
        <f>BZ11+BZ25+BZ35</f>
        <v>18314.599999999999</v>
      </c>
      <c r="CA10" s="4">
        <f>CA11+CA25+CA35</f>
        <v>18314.599999999999</v>
      </c>
      <c r="CB10" s="4"/>
      <c r="CC10" s="4">
        <f>CA10/BZ10*100</f>
        <v>100</v>
      </c>
      <c r="CD10" s="4">
        <f>CD11+CD25</f>
        <v>0</v>
      </c>
      <c r="CE10" s="4">
        <f>CE11+CE25</f>
        <v>7849.1</v>
      </c>
      <c r="CF10" s="4">
        <f>CF11+CF25</f>
        <v>7849.1</v>
      </c>
      <c r="CG10" s="4"/>
      <c r="CH10" s="4">
        <f>CF10/CE10*100</f>
        <v>100</v>
      </c>
      <c r="CI10" s="4">
        <f>CI11</f>
        <v>0</v>
      </c>
      <c r="CJ10" s="4">
        <f>CJ11</f>
        <v>160262.20000000001</v>
      </c>
      <c r="CK10" s="4">
        <f>CK11</f>
        <v>160262.20000000001</v>
      </c>
      <c r="CL10" s="4"/>
      <c r="CM10" s="4">
        <f>CK10/CJ10*100</f>
        <v>100</v>
      </c>
      <c r="CN10" s="4">
        <f>CN11</f>
        <v>0</v>
      </c>
      <c r="CO10" s="4">
        <f>CO11</f>
        <v>68683.8</v>
      </c>
      <c r="CP10" s="4">
        <f>CP11</f>
        <v>68683.8</v>
      </c>
      <c r="CQ10" s="4"/>
      <c r="CR10" s="4">
        <f>CP10/CO10*100</f>
        <v>100</v>
      </c>
      <c r="CS10" s="4">
        <f>CS11+CS25+CS35</f>
        <v>0</v>
      </c>
      <c r="CT10" s="4">
        <f>CT11+CT25+CT35</f>
        <v>55236.5</v>
      </c>
      <c r="CU10" s="4">
        <f>CU11+CU25+CU35</f>
        <v>31810.9</v>
      </c>
      <c r="CV10" s="4"/>
      <c r="CW10" s="4">
        <f>CU10/CT10*100</f>
        <v>57.590361445783131</v>
      </c>
      <c r="CX10" s="4">
        <f>CX11</f>
        <v>0</v>
      </c>
      <c r="CY10" s="4">
        <f>CY11</f>
        <v>35315.1</v>
      </c>
      <c r="CZ10" s="4">
        <f>CZ11+CZ25+CZ35</f>
        <v>20338.099999999999</v>
      </c>
      <c r="DA10" s="4"/>
      <c r="DB10" s="4">
        <f>CZ10/CY10*100</f>
        <v>57.590379186240447</v>
      </c>
      <c r="DC10" s="4">
        <f>DC11+DC25+DC35</f>
        <v>0</v>
      </c>
      <c r="DD10" s="4">
        <f>DD11+DD25+DD35</f>
        <v>49448.4</v>
      </c>
      <c r="DE10" s="4">
        <f>DE11+DE25+DE35</f>
        <v>304.2</v>
      </c>
      <c r="DF10" s="4"/>
      <c r="DG10" s="4">
        <f>DE10/DD10*100</f>
        <v>0.61518674011697039</v>
      </c>
      <c r="DH10" s="4">
        <f>DH11+DH25+DH35</f>
        <v>0</v>
      </c>
      <c r="DI10" s="4">
        <f>DI11+DI25+DI35</f>
        <v>206778.1</v>
      </c>
      <c r="DJ10" s="4">
        <f>DJ11+DJ25+DJ35</f>
        <v>206778.1</v>
      </c>
      <c r="DK10" s="4"/>
      <c r="DL10" s="4">
        <f>DJ10/DI10*100</f>
        <v>100</v>
      </c>
      <c r="DM10" s="4">
        <f>DM11+DM25+DM35</f>
        <v>0</v>
      </c>
      <c r="DN10" s="4">
        <f>DN11+DN25+DN35</f>
        <v>13229.599999999999</v>
      </c>
      <c r="DO10" s="4">
        <f>DO11+DO25+DO35</f>
        <v>13229.5</v>
      </c>
      <c r="DP10" s="4"/>
      <c r="DQ10" s="4">
        <f>DO10/DN10*100</f>
        <v>99.999244119247749</v>
      </c>
      <c r="DR10" s="4">
        <f>DR11+DR25+DR35</f>
        <v>0</v>
      </c>
      <c r="DS10" s="4">
        <f>DS11+DS25+DS35</f>
        <v>2590</v>
      </c>
      <c r="DT10" s="4">
        <f>DT11+DT25+DT35</f>
        <v>2590</v>
      </c>
      <c r="DU10" s="4"/>
      <c r="DV10" s="4">
        <f>DT10/DS10*100</f>
        <v>100</v>
      </c>
      <c r="DW10" s="4">
        <f>DW11+DW25+DW35</f>
        <v>0</v>
      </c>
      <c r="DX10" s="4">
        <f>DX11+DX25+DX35</f>
        <v>492.79999999999995</v>
      </c>
      <c r="DY10" s="4">
        <f>DY11+DY25+DY35</f>
        <v>492.79999999999995</v>
      </c>
      <c r="DZ10" s="4"/>
      <c r="EA10" s="4">
        <f>DY10/DX10*100</f>
        <v>100</v>
      </c>
      <c r="EB10" s="4">
        <f>EB11+EB25+EB35</f>
        <v>2590</v>
      </c>
      <c r="EC10" s="4">
        <f>EC11+EC25+EC35</f>
        <v>81054.8</v>
      </c>
      <c r="ED10" s="4">
        <f>ED11+ED25+ED35</f>
        <v>81054.7</v>
      </c>
      <c r="EE10" s="4">
        <f>ED10/EB10*100</f>
        <v>3129.5250965250966</v>
      </c>
      <c r="EF10" s="4">
        <f>ED10/EC10*100</f>
        <v>99.999876626677249</v>
      </c>
      <c r="EG10" s="4">
        <f>EG11+EG25+EG35</f>
        <v>0</v>
      </c>
      <c r="EH10" s="4">
        <f>EH11+EH25+EH35</f>
        <v>51821.899999999994</v>
      </c>
      <c r="EI10" s="4">
        <f>EI11+EI25+EI35</f>
        <v>51821.899999999994</v>
      </c>
      <c r="EJ10" s="4"/>
      <c r="EK10" s="4">
        <f>EI10/EH10*100</f>
        <v>100</v>
      </c>
      <c r="EL10" s="4">
        <f>EL11+EL25</f>
        <v>48918.799999999996</v>
      </c>
      <c r="EM10" s="4"/>
      <c r="EN10" s="4"/>
      <c r="EO10" s="4"/>
      <c r="EP10" s="4"/>
      <c r="EQ10" s="4">
        <f>EQ11+EQ25+EQ35</f>
        <v>1600</v>
      </c>
      <c r="ER10" s="4">
        <f>ER11+ER25+ER35</f>
        <v>1600</v>
      </c>
      <c r="ES10" s="4">
        <f>ES11+ES25+ES35</f>
        <v>1600</v>
      </c>
      <c r="ET10" s="4">
        <f>ES10/EQ10*100</f>
        <v>100</v>
      </c>
      <c r="EU10" s="4">
        <f>ES10/ER10*100</f>
        <v>100</v>
      </c>
      <c r="EV10" s="4">
        <f>EV11+EV25</f>
        <v>685.6</v>
      </c>
      <c r="EW10" s="4">
        <f>EW11+EW25</f>
        <v>685.7</v>
      </c>
      <c r="EX10" s="4">
        <f>EX11+EX25</f>
        <v>685.6</v>
      </c>
      <c r="EY10" s="4">
        <f>EX10/EV10*100</f>
        <v>100</v>
      </c>
      <c r="EZ10" s="4">
        <f>EX10/EW10*100</f>
        <v>99.98541636284088</v>
      </c>
      <c r="FA10" s="4">
        <f>FA11+FA25</f>
        <v>400</v>
      </c>
      <c r="FB10" s="4">
        <f>FB11+FB25</f>
        <v>400</v>
      </c>
      <c r="FC10" s="4">
        <f>FC11+FC25</f>
        <v>400</v>
      </c>
      <c r="FD10" s="4">
        <f>FC10/FA10*100</f>
        <v>100</v>
      </c>
      <c r="FE10" s="4">
        <f>FC10/FB10*100</f>
        <v>100</v>
      </c>
      <c r="FF10" s="4">
        <f>FF11+FF25</f>
        <v>171.4</v>
      </c>
      <c r="FG10" s="4">
        <f>FG11+FG25</f>
        <v>171.4</v>
      </c>
      <c r="FH10" s="4">
        <f>FH11+FH25</f>
        <v>171.4</v>
      </c>
      <c r="FI10" s="4">
        <f>FH10/FF10*100</f>
        <v>100</v>
      </c>
      <c r="FJ10" s="4">
        <f>FH10/FG10*100</f>
        <v>100</v>
      </c>
      <c r="FK10" s="4">
        <f>FK11+FK25+FK35</f>
        <v>10000</v>
      </c>
      <c r="FL10" s="4">
        <f>FL11+FL25+FL35</f>
        <v>16808.2</v>
      </c>
      <c r="FM10" s="4">
        <f>FM11+FM25+FM35</f>
        <v>15631.4</v>
      </c>
      <c r="FN10" s="4">
        <f>FM10/FK10*100</f>
        <v>156.31399999999999</v>
      </c>
      <c r="FO10" s="4">
        <f>FM10/FL10*100</f>
        <v>92.998655418188733</v>
      </c>
      <c r="FP10" s="4">
        <f>FP11+FP25+FP35</f>
        <v>0</v>
      </c>
      <c r="FQ10" s="4">
        <f>FQ11+FQ25+FQ35</f>
        <v>145644</v>
      </c>
      <c r="FR10" s="4">
        <f>FR11+FR25+FR35</f>
        <v>124493.8</v>
      </c>
      <c r="FS10" s="4"/>
      <c r="FT10" s="4">
        <f>FR10/FQ10*100</f>
        <v>85.478152206750707</v>
      </c>
      <c r="FU10" s="4">
        <f>FU11+FU25+FU35</f>
        <v>30018.500000000004</v>
      </c>
      <c r="FV10" s="4">
        <f>FV11+FV25+FV35</f>
        <v>30018.500000000004</v>
      </c>
      <c r="FW10" s="4">
        <f>FW11+FW25+FW35</f>
        <v>30018.500000000004</v>
      </c>
      <c r="FX10" s="4">
        <f>FW10/FU10*100</f>
        <v>100</v>
      </c>
      <c r="FY10" s="4">
        <f>FW10/FV10*100</f>
        <v>100</v>
      </c>
      <c r="FZ10" s="4">
        <f>FZ11+FZ25+FZ35</f>
        <v>19981.5</v>
      </c>
      <c r="GA10" s="4">
        <f>GA11+GA25+GA35</f>
        <v>19981.5</v>
      </c>
      <c r="GB10" s="4">
        <f t="shared" ref="GB10:GG10" si="6">GB11+GB25+GB35</f>
        <v>19981.5</v>
      </c>
      <c r="GC10" s="4">
        <f>GB10/FZ10*100</f>
        <v>100</v>
      </c>
      <c r="GD10" s="4">
        <f>GB10/GA10*100</f>
        <v>100</v>
      </c>
      <c r="GE10" s="4">
        <f t="shared" si="6"/>
        <v>8564.7999999999993</v>
      </c>
      <c r="GF10" s="4">
        <f t="shared" si="6"/>
        <v>8564.7999999999993</v>
      </c>
      <c r="GG10" s="4">
        <f t="shared" si="6"/>
        <v>8564.7999999999993</v>
      </c>
      <c r="GH10" s="4">
        <f>GG10/GE10*100</f>
        <v>100</v>
      </c>
      <c r="GI10" s="4">
        <f>GG10/GF10*100</f>
        <v>100</v>
      </c>
      <c r="GJ10" s="4">
        <f>GJ11+GJ25+GJ35</f>
        <v>3671.5</v>
      </c>
      <c r="GK10" s="4">
        <f>GK11+GK25+GK35</f>
        <v>3671.5</v>
      </c>
      <c r="GL10" s="4">
        <f>GL11+GL25</f>
        <v>3671.5</v>
      </c>
      <c r="GM10" s="4">
        <f>GL10/GJ10*100</f>
        <v>100</v>
      </c>
      <c r="GN10" s="4">
        <f>GL10/GK10*100</f>
        <v>100</v>
      </c>
      <c r="GO10" s="4">
        <f>GO11+GO25</f>
        <v>1573.5</v>
      </c>
      <c r="GP10" s="4">
        <f>GP11+GP25</f>
        <v>1573.5</v>
      </c>
      <c r="GQ10" s="4">
        <f>GQ11+GQ25</f>
        <v>1573.5</v>
      </c>
      <c r="GR10" s="4">
        <f>GQ10/GO10*100</f>
        <v>100</v>
      </c>
      <c r="GS10" s="4">
        <f>GQ10/GP10*100</f>
        <v>100</v>
      </c>
      <c r="GT10" s="4">
        <f>GT35</f>
        <v>1128.9000000000001</v>
      </c>
      <c r="GU10" s="4">
        <f>GU11+GU25</f>
        <v>1128.9000000000001</v>
      </c>
      <c r="GV10" s="4">
        <f>GV11+GV25</f>
        <v>1128.9000000000001</v>
      </c>
      <c r="GW10" s="4"/>
      <c r="GX10" s="4">
        <f>GV10/GU10*100</f>
        <v>100</v>
      </c>
      <c r="GY10" s="4">
        <f>GY35</f>
        <v>483.8</v>
      </c>
      <c r="GZ10" s="4">
        <f>GZ11+GZ25</f>
        <v>483.8</v>
      </c>
      <c r="HA10" s="4">
        <f>HA11+HA25</f>
        <v>483.8</v>
      </c>
      <c r="HB10" s="4">
        <f>HA10/GY10*100</f>
        <v>100</v>
      </c>
      <c r="HC10" s="4">
        <f>HA10/GZ10*100</f>
        <v>100</v>
      </c>
      <c r="HD10" s="4">
        <f>HD11+HD25+HD35</f>
        <v>415222.7</v>
      </c>
      <c r="HE10" s="4">
        <f>HE11+HE25+HE35</f>
        <v>320378.69999999995</v>
      </c>
      <c r="HF10" s="4">
        <f>HF11+HF25+HF35</f>
        <v>278797.09999999998</v>
      </c>
      <c r="HG10" s="4">
        <f>HF10/HD10*100</f>
        <v>67.143992850101881</v>
      </c>
      <c r="HH10" s="4">
        <f>HF10/HE10*100</f>
        <v>87.021109705482928</v>
      </c>
      <c r="HI10" s="4">
        <f>HI11+HI25+HI35</f>
        <v>1624460.4</v>
      </c>
      <c r="HJ10" s="4">
        <f>HJ11+HJ25+HJ35</f>
        <v>5961577.2999999998</v>
      </c>
      <c r="HK10" s="4">
        <f>HK11+HK25+HK35</f>
        <v>4808948.6000000006</v>
      </c>
      <c r="HL10" s="4">
        <f>HK10/HI10*100</f>
        <v>296.03359983413571</v>
      </c>
      <c r="HM10" s="4">
        <f>HK10/HJ10*100</f>
        <v>80.665709056561269</v>
      </c>
      <c r="HN10" s="4">
        <f>HN11+HN25+HN35</f>
        <v>398684.1</v>
      </c>
      <c r="HO10" s="4">
        <f>HO11+HO25+HO35</f>
        <v>442527.9</v>
      </c>
      <c r="HP10" s="4">
        <f>HP11+HP25+HP35</f>
        <v>365109.19999999995</v>
      </c>
      <c r="HQ10" s="4">
        <f>HP10/HN10*100</f>
        <v>91.578570602640028</v>
      </c>
      <c r="HR10" s="4">
        <f>HP10/HO10*100</f>
        <v>82.505351639975672</v>
      </c>
      <c r="HS10" s="4">
        <f>HS11+HS25+HS35</f>
        <v>26542.799999999999</v>
      </c>
      <c r="HT10" s="4">
        <f>HT11+HT25+HT35</f>
        <v>96870</v>
      </c>
      <c r="HU10" s="4">
        <f>HU11+HU25+HU35</f>
        <v>96869.8</v>
      </c>
      <c r="HV10" s="4">
        <f>HU10/HS10*100</f>
        <v>364.95697514956976</v>
      </c>
      <c r="HW10" s="4">
        <f>HU10/HT10*100</f>
        <v>99.99979353773098</v>
      </c>
      <c r="HX10" s="4">
        <f>HX11+HX25+HX35</f>
        <v>61933.2</v>
      </c>
      <c r="HY10" s="4">
        <f>HY11+HY25+HY35</f>
        <v>61933.2</v>
      </c>
      <c r="HZ10" s="4">
        <f>HZ11+HZ25+HZ35</f>
        <v>61933.1</v>
      </c>
      <c r="IA10" s="4">
        <f>HZ10/HX10*100</f>
        <v>99.999838535712669</v>
      </c>
      <c r="IB10" s="4">
        <f>HZ10/HY10*100</f>
        <v>99.999838535712669</v>
      </c>
      <c r="IC10" s="4">
        <f>IC11+IC25</f>
        <v>0</v>
      </c>
      <c r="ID10" s="4">
        <f>ID11+ID25</f>
        <v>723710.2</v>
      </c>
      <c r="IE10" s="4">
        <f>IE11+IE25</f>
        <v>201994.5</v>
      </c>
      <c r="IF10" s="4"/>
      <c r="IG10" s="4">
        <f>IE10/ID10*100</f>
        <v>27.910964913856407</v>
      </c>
      <c r="IH10" s="4">
        <f>IH11+IH25</f>
        <v>0</v>
      </c>
      <c r="II10" s="4">
        <f>II11+II25</f>
        <v>1150842</v>
      </c>
      <c r="IJ10" s="4">
        <f>IJ11+IJ25</f>
        <v>472023.39999999991</v>
      </c>
      <c r="IK10" s="4"/>
      <c r="IL10" s="4">
        <f>IJ10/II10*100</f>
        <v>41.015482577104407</v>
      </c>
      <c r="IM10" s="4">
        <f>IM11+IM25+IM35</f>
        <v>0</v>
      </c>
      <c r="IN10" s="4">
        <f>IN11+IN25+IN35</f>
        <v>5415230.8999999994</v>
      </c>
      <c r="IO10" s="4">
        <f>IO11+IO25+IO35</f>
        <v>4734832.5</v>
      </c>
      <c r="IP10" s="4"/>
      <c r="IQ10" s="4">
        <f>IO10/IN10*100</f>
        <v>87.435468356483199</v>
      </c>
      <c r="IR10" s="4">
        <v>0</v>
      </c>
      <c r="IS10" s="4">
        <f>IS11+IS25</f>
        <v>803.5</v>
      </c>
      <c r="IT10" s="4">
        <f>IT11+IT25</f>
        <v>803.3</v>
      </c>
      <c r="IU10" s="4"/>
      <c r="IV10" s="4">
        <f>IT10/IS10*100</f>
        <v>99.975108898568749</v>
      </c>
      <c r="IW10" s="4">
        <f>IW11+IW25+IW35</f>
        <v>94200</v>
      </c>
      <c r="IX10" s="4">
        <f>IX11+IX25+IX35</f>
        <v>94200</v>
      </c>
      <c r="IY10" s="4">
        <f>IY11+IY25+IY35</f>
        <v>93629.6</v>
      </c>
      <c r="IZ10" s="4">
        <f>IY10/IW10*100</f>
        <v>99.394479830148626</v>
      </c>
      <c r="JA10" s="4">
        <f>IY10/IX10*100</f>
        <v>99.394479830148626</v>
      </c>
      <c r="JB10" s="4">
        <f>JB11+JB25+JB35</f>
        <v>4908.2</v>
      </c>
      <c r="JC10" s="4">
        <f>JC11+JC25+JC35</f>
        <v>4908.2</v>
      </c>
      <c r="JD10" s="4">
        <f>JD11+JD25+JD35</f>
        <v>4878.5</v>
      </c>
      <c r="JE10" s="4">
        <f>JD10/JB10*100</f>
        <v>99.394890183774095</v>
      </c>
      <c r="JF10" s="4">
        <f>JD10/JC10*100</f>
        <v>99.394890183774095</v>
      </c>
      <c r="JG10" s="4">
        <f>JG11+JG25+JG35</f>
        <v>667855.1</v>
      </c>
      <c r="JH10" s="4">
        <f>JH11+JH25+JH35</f>
        <v>901507.7</v>
      </c>
      <c r="JI10" s="4">
        <f>JI11+JI25+JI35</f>
        <v>565226.80000000005</v>
      </c>
      <c r="JJ10" s="4">
        <f>JI10/JG10*100</f>
        <v>84.633148717438871</v>
      </c>
      <c r="JK10" s="4">
        <f>JI10/JH10*100</f>
        <v>62.697944787382298</v>
      </c>
      <c r="JL10" s="4">
        <f>JL11+JL25+JL35</f>
        <v>0</v>
      </c>
      <c r="JM10" s="4">
        <f>JM11+JM25+JM35</f>
        <v>39762.400000000001</v>
      </c>
      <c r="JN10" s="4">
        <f>JN11+JN25+JN35</f>
        <v>39762.300000000003</v>
      </c>
      <c r="JO10" s="4"/>
      <c r="JP10" s="4">
        <f>JN10/JM10*100</f>
        <v>99.999748506126394</v>
      </c>
      <c r="JQ10" s="4">
        <f>JQ11+JQ25+JQ35</f>
        <v>0</v>
      </c>
      <c r="JR10" s="4">
        <f>JR11+JR25+JR35</f>
        <v>25421.8</v>
      </c>
      <c r="JS10" s="4">
        <f>JS11+JS25+JS35</f>
        <v>25421.8</v>
      </c>
      <c r="JT10" s="4"/>
      <c r="JU10" s="4">
        <f>JS10/JR10*100</f>
        <v>100</v>
      </c>
      <c r="JV10" s="4">
        <f>JV11+JV25+JV35</f>
        <v>544335.60000000009</v>
      </c>
      <c r="JW10" s="4">
        <f>JW11+JW25+JW35</f>
        <v>647428.5</v>
      </c>
      <c r="JX10" s="4">
        <f>JX11+JX25+JX35</f>
        <v>592611</v>
      </c>
      <c r="JY10" s="4">
        <f>JX10/JV10*100</f>
        <v>108.86868321675082</v>
      </c>
      <c r="JZ10" s="4">
        <f>JX10/JW10*100</f>
        <v>91.533041872577442</v>
      </c>
      <c r="KA10" s="4">
        <f t="shared" ref="KA10:LV10" si="7">KA11+KA25+KA35</f>
        <v>168208.09999999998</v>
      </c>
      <c r="KB10" s="4">
        <f t="shared" si="7"/>
        <v>139029.29999999999</v>
      </c>
      <c r="KC10" s="4">
        <f t="shared" si="7"/>
        <v>139029.29999999999</v>
      </c>
      <c r="KD10" s="4">
        <f>KC10/KA10*100</f>
        <v>82.653154039549833</v>
      </c>
      <c r="KE10" s="4">
        <f>KC10/KB10*100</f>
        <v>100</v>
      </c>
      <c r="KF10" s="4">
        <f t="shared" si="7"/>
        <v>368981.69999999995</v>
      </c>
      <c r="KG10" s="4">
        <f t="shared" si="7"/>
        <v>305121.30000000005</v>
      </c>
      <c r="KH10" s="4">
        <f t="shared" si="7"/>
        <v>305121.2</v>
      </c>
      <c r="KI10" s="4">
        <f>KH10/KF10*100</f>
        <v>82.692773110427993</v>
      </c>
      <c r="KJ10" s="4">
        <f>KH10/KG10*100</f>
        <v>99.999967226149067</v>
      </c>
      <c r="KK10" s="4">
        <f t="shared" si="7"/>
        <v>0</v>
      </c>
      <c r="KL10" s="4">
        <f t="shared" si="7"/>
        <v>195077.5</v>
      </c>
      <c r="KM10" s="4">
        <f t="shared" si="7"/>
        <v>195077.5</v>
      </c>
      <c r="KN10" s="4"/>
      <c r="KO10" s="4">
        <f>KM10/KL10*100</f>
        <v>100</v>
      </c>
      <c r="KP10" s="4">
        <v>0</v>
      </c>
      <c r="KQ10" s="4">
        <f>KQ11+KQ25</f>
        <v>192549.10000000003</v>
      </c>
      <c r="KR10" s="4">
        <f>KR11+KR25</f>
        <v>136629.40000000002</v>
      </c>
      <c r="KS10" s="4"/>
      <c r="KT10" s="4">
        <f>KR10/KQ10*100</f>
        <v>70.958212736387765</v>
      </c>
      <c r="KU10" s="4">
        <f>KU35</f>
        <v>32800</v>
      </c>
      <c r="KV10" s="4">
        <v>0</v>
      </c>
      <c r="KW10" s="4">
        <v>0</v>
      </c>
      <c r="KX10" s="4"/>
      <c r="KY10" s="4"/>
      <c r="KZ10" s="4">
        <f t="shared" si="7"/>
        <v>0</v>
      </c>
      <c r="LA10" s="4">
        <f t="shared" si="7"/>
        <v>32800</v>
      </c>
      <c r="LB10" s="4">
        <f t="shared" si="7"/>
        <v>32800</v>
      </c>
      <c r="LC10" s="4"/>
      <c r="LD10" s="4">
        <f>LB10/LA10*100</f>
        <v>100</v>
      </c>
      <c r="LE10" s="4">
        <f t="shared" si="7"/>
        <v>10000</v>
      </c>
      <c r="LF10" s="4">
        <f t="shared" si="7"/>
        <v>9900</v>
      </c>
      <c r="LG10" s="4">
        <f t="shared" si="7"/>
        <v>2970</v>
      </c>
      <c r="LH10" s="4"/>
      <c r="LI10" s="4">
        <f>LG10/LF10*100</f>
        <v>30</v>
      </c>
      <c r="LJ10" s="4">
        <f>LJ25</f>
        <v>0</v>
      </c>
      <c r="LK10" s="4">
        <f>LK25</f>
        <v>10000</v>
      </c>
      <c r="LL10" s="4">
        <f>LL25</f>
        <v>10000</v>
      </c>
      <c r="LM10" s="4"/>
      <c r="LN10" s="4">
        <f>LL10/LK10*100</f>
        <v>100</v>
      </c>
      <c r="LO10" s="4">
        <f t="shared" si="7"/>
        <v>1190933.8999999999</v>
      </c>
      <c r="LP10" s="4">
        <f t="shared" si="7"/>
        <v>1220332.5</v>
      </c>
      <c r="LQ10" s="4">
        <f t="shared" si="7"/>
        <v>1218830</v>
      </c>
      <c r="LR10" s="4">
        <f>LQ10/LO10*100</f>
        <v>102.34237181425434</v>
      </c>
      <c r="LS10" s="4">
        <f>LQ10/LP10*100</f>
        <v>99.87687781813564</v>
      </c>
      <c r="LT10" s="4">
        <f t="shared" si="7"/>
        <v>40000</v>
      </c>
      <c r="LU10" s="4">
        <f t="shared" si="7"/>
        <v>10601.4</v>
      </c>
      <c r="LV10" s="4">
        <f t="shared" si="7"/>
        <v>10553.300000000001</v>
      </c>
      <c r="LW10" s="4">
        <f>LV10/LT10*100</f>
        <v>26.383250000000004</v>
      </c>
      <c r="LX10" s="4">
        <f>LV10/LU10*100</f>
        <v>99.546286339540075</v>
      </c>
      <c r="LY10" s="4">
        <f>LY11+LY25</f>
        <v>99000</v>
      </c>
      <c r="LZ10" s="4"/>
      <c r="MA10" s="4"/>
      <c r="MB10" s="4"/>
      <c r="MC10" s="4"/>
      <c r="MD10" s="4">
        <f t="shared" ref="MD10:MK10" si="8">MD11+MD25+MD35</f>
        <v>0</v>
      </c>
      <c r="ME10" s="4">
        <f t="shared" si="8"/>
        <v>98682.700000000012</v>
      </c>
      <c r="MF10" s="4">
        <f t="shared" si="8"/>
        <v>98655.299999999988</v>
      </c>
      <c r="MG10" s="4"/>
      <c r="MH10" s="4">
        <f>MF10/ME10*100</f>
        <v>99.972234241665433</v>
      </c>
      <c r="MI10" s="4">
        <f t="shared" si="8"/>
        <v>0</v>
      </c>
      <c r="MJ10" s="4">
        <f t="shared" si="8"/>
        <v>11817.3</v>
      </c>
      <c r="MK10" s="4">
        <f t="shared" si="8"/>
        <v>11726.2</v>
      </c>
      <c r="ML10" s="4"/>
      <c r="MM10" s="4">
        <f>MK10/MJ10*100</f>
        <v>99.229096324879634</v>
      </c>
      <c r="MN10" s="4">
        <f t="shared" ref="MN10:MU10" si="9">MN11+MN25+MN35</f>
        <v>1610767.7000000002</v>
      </c>
      <c r="MO10" s="4">
        <f t="shared" si="9"/>
        <v>1567880.6</v>
      </c>
      <c r="MP10" s="4">
        <f t="shared" si="9"/>
        <v>1478392.2000000002</v>
      </c>
      <c r="MQ10" s="4">
        <f>MP10/MN10*100</f>
        <v>91.781837939760024</v>
      </c>
      <c r="MR10" s="4">
        <f>MP10/MO10*100</f>
        <v>94.292397010333573</v>
      </c>
      <c r="MS10" s="4">
        <f t="shared" si="9"/>
        <v>0</v>
      </c>
      <c r="MT10" s="4">
        <f t="shared" si="9"/>
        <v>760956.6</v>
      </c>
      <c r="MU10" s="4">
        <f t="shared" si="9"/>
        <v>714613.1</v>
      </c>
      <c r="MV10" s="4"/>
      <c r="MW10" s="4">
        <f>MU10/MT10*100</f>
        <v>93.909836645085932</v>
      </c>
      <c r="MX10" s="4">
        <f>MX11+MX25+MX35</f>
        <v>0</v>
      </c>
      <c r="MY10" s="4">
        <f>MY11+MY25+MY35</f>
        <v>42997.4</v>
      </c>
      <c r="MZ10" s="4">
        <f>MZ11+MZ25+MZ35</f>
        <v>32309.599999999999</v>
      </c>
      <c r="NA10" s="4"/>
      <c r="NB10" s="4">
        <f>MZ10/MY10*100</f>
        <v>75.143148190355689</v>
      </c>
      <c r="NC10" s="4">
        <f>NC11+NC25+NC35</f>
        <v>716252.1</v>
      </c>
      <c r="ND10" s="4">
        <f>ND11+ND25+ND35</f>
        <v>692415.9</v>
      </c>
      <c r="NE10" s="4">
        <f>NE11+NE25+NE35</f>
        <v>692415.9</v>
      </c>
      <c r="NF10" s="4">
        <f>NE10/NC10*100</f>
        <v>96.672093526846211</v>
      </c>
      <c r="NG10" s="4">
        <f>NE10/ND10*100</f>
        <v>100</v>
      </c>
      <c r="NH10" s="4">
        <f>NH11+NH25+NH35</f>
        <v>450000</v>
      </c>
      <c r="NI10" s="4">
        <f>NI11+NI25+NI35</f>
        <v>605000</v>
      </c>
      <c r="NJ10" s="4">
        <f>NJ11+NJ25+NJ35</f>
        <v>605000</v>
      </c>
      <c r="NK10" s="4">
        <f>NJ10/NH10*100</f>
        <v>134.44444444444446</v>
      </c>
      <c r="NL10" s="4">
        <f>NJ10/NI10*100</f>
        <v>100</v>
      </c>
      <c r="NM10" s="4">
        <f>NM11+NM25+NM35</f>
        <v>10400</v>
      </c>
      <c r="NN10" s="4">
        <f>NN11+NN25+NN35</f>
        <v>10300</v>
      </c>
      <c r="NO10" s="4">
        <f>NO11+NO25+NO35</f>
        <v>10274.5</v>
      </c>
      <c r="NP10" s="4">
        <f>NO10/NM10*100</f>
        <v>98.793269230769226</v>
      </c>
      <c r="NQ10" s="4">
        <f>NO10/NN10*100</f>
        <v>99.752427184466015</v>
      </c>
      <c r="NR10" s="4">
        <f>NR11+NR25+NR35</f>
        <v>9966.5</v>
      </c>
      <c r="NS10" s="4">
        <f>NS11+NS25+NS35</f>
        <v>9966.5</v>
      </c>
      <c r="NT10" s="4">
        <f>NT11+NT25+NT35</f>
        <v>9963.9</v>
      </c>
      <c r="NU10" s="4">
        <f>NT10/NR10*100</f>
        <v>99.973912607234226</v>
      </c>
      <c r="NV10" s="4">
        <f>NT10/NS10*100</f>
        <v>99.973912607234226</v>
      </c>
      <c r="NW10" s="4">
        <f>NW11+NW25+NW35</f>
        <v>3800</v>
      </c>
      <c r="NX10" s="4">
        <f>NX11+NX25+NX35</f>
        <v>3800</v>
      </c>
      <c r="NY10" s="4">
        <f>NY11+NY25+NY35</f>
        <v>3782.3</v>
      </c>
      <c r="NZ10" s="4">
        <f>NY10/NW10*100</f>
        <v>99.534210526315789</v>
      </c>
      <c r="OA10" s="4">
        <f>NY10/NX10*100</f>
        <v>99.534210526315789</v>
      </c>
      <c r="OB10" s="4">
        <f t="shared" ref="OB10:ON10" si="10">OB11+OB25+OB35</f>
        <v>27473</v>
      </c>
      <c r="OC10" s="4">
        <f t="shared" si="10"/>
        <v>3609.7</v>
      </c>
      <c r="OD10" s="4">
        <f t="shared" si="10"/>
        <v>3609.7</v>
      </c>
      <c r="OE10" s="4">
        <f>OD10/OB10*100</f>
        <v>13.139082007789465</v>
      </c>
      <c r="OF10" s="4">
        <f>OD10/OC10*100</f>
        <v>100</v>
      </c>
      <c r="OG10" s="4">
        <f t="shared" si="10"/>
        <v>1200</v>
      </c>
      <c r="OH10" s="4">
        <f t="shared" si="10"/>
        <v>2400</v>
      </c>
      <c r="OI10" s="4">
        <f t="shared" si="10"/>
        <v>2331</v>
      </c>
      <c r="OJ10" s="4">
        <f>OI10/OG10*100</f>
        <v>194.25</v>
      </c>
      <c r="OK10" s="4">
        <f>OI10/OH10*100</f>
        <v>97.125</v>
      </c>
      <c r="OL10" s="4">
        <f t="shared" si="10"/>
        <v>1200</v>
      </c>
      <c r="OM10" s="4">
        <f t="shared" si="10"/>
        <v>1200</v>
      </c>
      <c r="ON10" s="4">
        <f t="shared" si="10"/>
        <v>1200</v>
      </c>
      <c r="OO10" s="4">
        <f>ON10/OL10*100</f>
        <v>100</v>
      </c>
      <c r="OP10" s="4">
        <f>ON10/OM10*100</f>
        <v>100</v>
      </c>
    </row>
    <row r="11" spans="1:406" x14ac:dyDescent="0.2">
      <c r="A11" s="3" t="s">
        <v>44</v>
      </c>
      <c r="B11" s="4">
        <f>SUM(B12:B24)</f>
        <v>8346882.6999999993</v>
      </c>
      <c r="C11" s="4">
        <f>SUM(C12:C24)</f>
        <v>16782384.400000002</v>
      </c>
      <c r="D11" s="4">
        <f>SUM(D12:D24)</f>
        <v>12676072.300000001</v>
      </c>
      <c r="E11" s="4">
        <f t="shared" si="0"/>
        <v>151.86594511505479</v>
      </c>
      <c r="F11" s="4">
        <f t="shared" si="1"/>
        <v>75.532010219000824</v>
      </c>
      <c r="G11" s="4">
        <f>SUM(G12:G24)</f>
        <v>96048</v>
      </c>
      <c r="H11" s="4">
        <f>SUM(H12:H24)</f>
        <v>80481.5</v>
      </c>
      <c r="I11" s="4">
        <f>SUM(I12:I24)</f>
        <v>78008.099999999991</v>
      </c>
      <c r="J11" s="4">
        <f t="shared" si="2"/>
        <v>81.217828585707139</v>
      </c>
      <c r="K11" s="4">
        <f t="shared" si="3"/>
        <v>96.926747140647223</v>
      </c>
      <c r="L11" s="4">
        <f>SUM(L12:L24)</f>
        <v>126152.59999999999</v>
      </c>
      <c r="M11" s="4">
        <f>SUM(M12:M24)</f>
        <v>108441.2</v>
      </c>
      <c r="N11" s="4">
        <f>SUM(N12:N24)</f>
        <v>108006.8</v>
      </c>
      <c r="O11" s="4">
        <f t="shared" si="4"/>
        <v>85.615992060409383</v>
      </c>
      <c r="P11" s="4">
        <f t="shared" si="5"/>
        <v>99.599414244770443</v>
      </c>
      <c r="Q11" s="4">
        <f>SUM(Q12:Q24)</f>
        <v>0</v>
      </c>
      <c r="R11" s="4">
        <f>SUM(R12:R24)</f>
        <v>0</v>
      </c>
      <c r="S11" s="4">
        <f>SUM(S12:S24)</f>
        <v>0</v>
      </c>
      <c r="T11" s="4"/>
      <c r="U11" s="4"/>
      <c r="V11" s="4">
        <f>SUM(V12:V24)</f>
        <v>0</v>
      </c>
      <c r="W11" s="4">
        <f>SUM(W12:W24)</f>
        <v>0</v>
      </c>
      <c r="X11" s="4">
        <f>SUM(X12:X24)</f>
        <v>0</v>
      </c>
      <c r="Y11" s="4"/>
      <c r="Z11" s="4"/>
      <c r="AA11" s="4">
        <v>0</v>
      </c>
      <c r="AB11" s="4">
        <v>0</v>
      </c>
      <c r="AC11" s="4">
        <v>0</v>
      </c>
      <c r="AD11" s="4"/>
      <c r="AE11" s="4"/>
      <c r="AF11" s="4">
        <f>SUM(AF12:AF24)</f>
        <v>0</v>
      </c>
      <c r="AG11" s="4">
        <f>SUM(AG12:AG24)</f>
        <v>400</v>
      </c>
      <c r="AH11" s="4">
        <f>SUM(AH12:AH24)</f>
        <v>400</v>
      </c>
      <c r="AI11" s="4"/>
      <c r="AJ11" s="4">
        <f>AH11/AG11*100</f>
        <v>100</v>
      </c>
      <c r="AK11" s="4">
        <f>SUM(AK12:AK24)</f>
        <v>0</v>
      </c>
      <c r="AL11" s="4">
        <f>SUM(AL12:AL24)</f>
        <v>200</v>
      </c>
      <c r="AM11" s="4">
        <f>SUM(AM12:AM24)</f>
        <v>198</v>
      </c>
      <c r="AN11" s="2"/>
      <c r="AO11" s="4">
        <f t="shared" ref="AO11:AO30" si="11">AM11/AL11*100</f>
        <v>99</v>
      </c>
      <c r="AP11" s="4">
        <f>SUM(AP12:AP24)</f>
        <v>1592561.6</v>
      </c>
      <c r="AQ11" s="4">
        <f>SUM(AQ12:AQ24)</f>
        <v>17100</v>
      </c>
      <c r="AR11" s="4">
        <f>SUM(AR12:AR24)</f>
        <v>0</v>
      </c>
      <c r="AS11" s="4"/>
      <c r="AT11" s="4"/>
      <c r="AU11" s="4">
        <f>SUM(AU12:AU24)</f>
        <v>1011101.3999999999</v>
      </c>
      <c r="AV11" s="4">
        <f>SUM(AV12:AV24)</f>
        <v>453969.8</v>
      </c>
      <c r="AW11" s="4">
        <f>SUM(AW12:AW24)</f>
        <v>0</v>
      </c>
      <c r="AX11" s="4"/>
      <c r="AY11" s="4"/>
      <c r="AZ11" s="4">
        <f>SUM(AZ12:AZ24)</f>
        <v>0</v>
      </c>
      <c r="BA11" s="4">
        <f>SUM(BA12:BA24)</f>
        <v>126154.30000000002</v>
      </c>
      <c r="BB11" s="4">
        <f>SUM(BB12:BB24)</f>
        <v>112889.4</v>
      </c>
      <c r="BC11" s="4"/>
      <c r="BD11" s="4">
        <f t="shared" ref="BD11:BD22" si="12">BB11/BA11*100</f>
        <v>89.485178071615451</v>
      </c>
      <c r="BE11" s="4">
        <f>SUM(BE12:BE24)</f>
        <v>379085.5</v>
      </c>
      <c r="BF11" s="4">
        <f>SUM(BF12:BF24)</f>
        <v>379085.5</v>
      </c>
      <c r="BG11" s="4">
        <f>SUM(BG12:BG24)</f>
        <v>181888.5</v>
      </c>
      <c r="BH11" s="4">
        <f t="shared" ref="BH11:BH13" si="13">BG11/BE11*100</f>
        <v>47.980864475164573</v>
      </c>
      <c r="BI11" s="4">
        <f t="shared" ref="BI11:BI15" si="14">BG11/BF11*100</f>
        <v>47.980864475164573</v>
      </c>
      <c r="BJ11" s="4">
        <f>SUM(BJ12:BJ24)</f>
        <v>162465.20000000001</v>
      </c>
      <c r="BK11" s="4">
        <f>SUM(BK12:BK24)</f>
        <v>162465.20000000001</v>
      </c>
      <c r="BL11" s="4">
        <f>SUM(BL12:BL24)</f>
        <v>77952.2</v>
      </c>
      <c r="BM11" s="4">
        <f t="shared" ref="BM11:BM13" si="15">BL11/BJ11*100</f>
        <v>47.980859901074197</v>
      </c>
      <c r="BN11" s="4">
        <f t="shared" ref="BN11:BN15" si="16">BL11/BK11*100</f>
        <v>47.980859901074197</v>
      </c>
      <c r="BO11" s="4">
        <f>BO12+BO13+BO14+BO15+BO16+BO17+BO18+BO20+BO19+BO21+BO22+BO23+BO24</f>
        <v>0</v>
      </c>
      <c r="BP11" s="4">
        <f>BP12+BP13+BP14+BP15+BP16+BP17+BP18+BP20+BP19+BP21+BP22+BP23+BP24</f>
        <v>475864.6</v>
      </c>
      <c r="BQ11" s="4">
        <f>BQ12+BQ13+BQ14+BQ15+BQ16+BQ17+BQ18+BQ20+BQ19+BQ21+BQ22+BQ23+BQ24</f>
        <v>181554.3</v>
      </c>
      <c r="BR11" s="4"/>
      <c r="BS11" s="4">
        <f>BQ11/BP11*100</f>
        <v>38.152512290260717</v>
      </c>
      <c r="BT11" s="4">
        <f>SUM(BT12:BT24)</f>
        <v>0</v>
      </c>
      <c r="BU11" s="4">
        <f>SUM(BU12:BU24)</f>
        <v>177913.1</v>
      </c>
      <c r="BV11" s="4">
        <f>SUM(BV12:BV24)</f>
        <v>67557.100000000006</v>
      </c>
      <c r="BW11" s="4"/>
      <c r="BX11" s="4">
        <f t="shared" ref="BX11:BX14" si="17">BV11/BU11*100</f>
        <v>37.971964964918271</v>
      </c>
      <c r="BY11" s="4">
        <f>SUM(BY12:BY24)</f>
        <v>0</v>
      </c>
      <c r="BZ11" s="4">
        <f>SUM(BZ12:BZ24)</f>
        <v>18314.599999999999</v>
      </c>
      <c r="CA11" s="4">
        <f>SUM(CA12:CA24)</f>
        <v>18314.599999999999</v>
      </c>
      <c r="CB11" s="4"/>
      <c r="CC11" s="4">
        <f>CA11/BZ11*100</f>
        <v>100</v>
      </c>
      <c r="CD11" s="4">
        <f>CD21</f>
        <v>0</v>
      </c>
      <c r="CE11" s="4">
        <f>CE21</f>
        <v>7849.1</v>
      </c>
      <c r="CF11" s="4">
        <f>CF21</f>
        <v>7849.1</v>
      </c>
      <c r="CG11" s="4"/>
      <c r="CH11" s="4">
        <f>CF11/CE11*100</f>
        <v>100</v>
      </c>
      <c r="CI11" s="4">
        <f>CI21</f>
        <v>0</v>
      </c>
      <c r="CJ11" s="4">
        <f>CJ21</f>
        <v>160262.20000000001</v>
      </c>
      <c r="CK11" s="4">
        <f>CK21</f>
        <v>160262.20000000001</v>
      </c>
      <c r="CL11" s="4"/>
      <c r="CM11" s="4">
        <f t="shared" ref="CM11:CM21" si="18">CK11/CJ11*100</f>
        <v>100</v>
      </c>
      <c r="CN11" s="4">
        <f>CN21</f>
        <v>0</v>
      </c>
      <c r="CO11" s="4">
        <f>CO21</f>
        <v>68683.8</v>
      </c>
      <c r="CP11" s="4">
        <f>CP21</f>
        <v>68683.8</v>
      </c>
      <c r="CQ11" s="4"/>
      <c r="CR11" s="4">
        <f t="shared" ref="CR11:CR21" si="19">CP11/CO11*100</f>
        <v>100</v>
      </c>
      <c r="CS11" s="4">
        <f>SUM(CS12:CS24)</f>
        <v>0</v>
      </c>
      <c r="CT11" s="4">
        <f>SUM(CT12:CT24)</f>
        <v>55236.5</v>
      </c>
      <c r="CU11" s="4">
        <f>SUM(CU12:CU24)</f>
        <v>31810.9</v>
      </c>
      <c r="CV11" s="4"/>
      <c r="CW11" s="4">
        <f t="shared" ref="CW11:CW18" si="20">CU11/CT11*100</f>
        <v>57.590361445783131</v>
      </c>
      <c r="CX11" s="4">
        <f>CX13+CX18</f>
        <v>0</v>
      </c>
      <c r="CY11" s="4">
        <f>CY13+CY18</f>
        <v>35315.1</v>
      </c>
      <c r="CZ11" s="4">
        <f>SUM(CZ12:CZ24)</f>
        <v>20338.099999999999</v>
      </c>
      <c r="DA11" s="4"/>
      <c r="DB11" s="4">
        <f t="shared" ref="DB11:DB18" si="21">CZ11/CY11*100</f>
        <v>57.590379186240447</v>
      </c>
      <c r="DC11" s="4">
        <f>SUM(DC12:DC24)</f>
        <v>0</v>
      </c>
      <c r="DD11" s="4">
        <f>SUM(DD12:DD24)</f>
        <v>49448.4</v>
      </c>
      <c r="DE11" s="4">
        <f>SUM(DE12:DE24)</f>
        <v>304.2</v>
      </c>
      <c r="DF11" s="4"/>
      <c r="DG11" s="4">
        <f t="shared" ref="DG11:DG18" si="22">DE11/DD11*100</f>
        <v>0.61518674011697039</v>
      </c>
      <c r="DH11" s="4">
        <f>SUM(DH12:DH24)</f>
        <v>0</v>
      </c>
      <c r="DI11" s="4">
        <f>SUM(DI12:DI24)</f>
        <v>206778.1</v>
      </c>
      <c r="DJ11" s="4">
        <f>SUM(DJ12:DJ24)</f>
        <v>206778.1</v>
      </c>
      <c r="DK11" s="4"/>
      <c r="DL11" s="4">
        <f t="shared" ref="DL11:DL21" si="23">DJ11/DI11*100</f>
        <v>100</v>
      </c>
      <c r="DM11" s="4">
        <f>SUM(DM12:DM24)</f>
        <v>0</v>
      </c>
      <c r="DN11" s="4">
        <f>SUM(DN12:DN24)</f>
        <v>6006.5</v>
      </c>
      <c r="DO11" s="4">
        <f>SUM(DO12:DO24)</f>
        <v>6006.5</v>
      </c>
      <c r="DP11" s="4"/>
      <c r="DQ11" s="4">
        <f t="shared" ref="DQ11:DQ34" si="24">DO11/DN11*100</f>
        <v>100</v>
      </c>
      <c r="DR11" s="4">
        <f>SUM(DR12:DR24)</f>
        <v>0</v>
      </c>
      <c r="DS11" s="4">
        <f>SUM(DS12:DS24)</f>
        <v>1791.6000000000001</v>
      </c>
      <c r="DT11" s="4">
        <f>SUM(DT12:DT24)</f>
        <v>1791.6000000000001</v>
      </c>
      <c r="DU11" s="4"/>
      <c r="DV11" s="4">
        <f t="shared" ref="DV11:DV34" si="25">DT11/DS11*100</f>
        <v>100</v>
      </c>
      <c r="DW11" s="4">
        <f>SUM(DW12:DW24)</f>
        <v>0</v>
      </c>
      <c r="DX11" s="4">
        <f>SUM(DX12:DX24)</f>
        <v>340.89999999999992</v>
      </c>
      <c r="DY11" s="4">
        <f>SUM(DY12:DY24)</f>
        <v>340.89999999999992</v>
      </c>
      <c r="DZ11" s="4"/>
      <c r="EA11" s="4">
        <f t="shared" ref="EA11:EA34" si="26">DY11/DX11*100</f>
        <v>100</v>
      </c>
      <c r="EB11" s="4">
        <f>SUM(EB12:EB24)</f>
        <v>1970.5000000000002</v>
      </c>
      <c r="EC11" s="4">
        <f>SUM(EC12:EC24)</f>
        <v>43459.7</v>
      </c>
      <c r="ED11" s="4">
        <f>SUM(ED12:ED24)</f>
        <v>43459.7</v>
      </c>
      <c r="EE11" s="4">
        <f t="shared" ref="EE11:EE32" si="27">ED11/EB11*100</f>
        <v>2205.5163664044658</v>
      </c>
      <c r="EF11" s="4">
        <f t="shared" ref="EF11:EF32" si="28">ED11/EC11*100</f>
        <v>100</v>
      </c>
      <c r="EG11" s="4">
        <v>0</v>
      </c>
      <c r="EH11" s="4">
        <f>SUM(EH12:EH24)</f>
        <v>27785.799999999996</v>
      </c>
      <c r="EI11" s="4">
        <f>SUM(EI12:EI24)</f>
        <v>27785.799999999996</v>
      </c>
      <c r="EJ11" s="4"/>
      <c r="EK11" s="4">
        <f t="shared" ref="EK11:EK32" si="29">EI11/EH11*100</f>
        <v>100</v>
      </c>
      <c r="EL11" s="4">
        <f>SUM(EL12:EL24)</f>
        <v>18063.099999999999</v>
      </c>
      <c r="EM11" s="4"/>
      <c r="EN11" s="4"/>
      <c r="EO11" s="4"/>
      <c r="EP11" s="4"/>
      <c r="EQ11" s="4">
        <f>SUM(EQ12:EQ24)</f>
        <v>1600</v>
      </c>
      <c r="ER11" s="4">
        <f>SUM(ER12:ER24)</f>
        <v>1600</v>
      </c>
      <c r="ES11" s="4">
        <f>SUM(ES12:ES24)</f>
        <v>1600</v>
      </c>
      <c r="ET11" s="4">
        <f t="shared" ref="ET11:ET15" si="30">ES11/EQ11*100</f>
        <v>100</v>
      </c>
      <c r="EU11" s="4">
        <f t="shared" ref="EU11:EU15" si="31">ES11/ER11*100</f>
        <v>100</v>
      </c>
      <c r="EV11" s="4">
        <f>SUM(EV12:EV24)</f>
        <v>685.6</v>
      </c>
      <c r="EW11" s="4">
        <f>SUM(EW12:EW24)</f>
        <v>685.7</v>
      </c>
      <c r="EX11" s="4">
        <f>SUM(EX12:EX24)</f>
        <v>685.6</v>
      </c>
      <c r="EY11" s="4">
        <f t="shared" ref="EY11:EY15" si="32">EX11/EV11*100</f>
        <v>100</v>
      </c>
      <c r="EZ11" s="4">
        <f t="shared" ref="EZ11:EZ15" si="33">EX11/EW11*100</f>
        <v>99.98541636284088</v>
      </c>
      <c r="FA11" s="4">
        <f>SUM(FA12:FA24)</f>
        <v>400</v>
      </c>
      <c r="FB11" s="4">
        <f>SUM(FB12:FB24)</f>
        <v>400</v>
      </c>
      <c r="FC11" s="4">
        <f>SUM(FC12:FC24)</f>
        <v>400</v>
      </c>
      <c r="FD11" s="4">
        <f t="shared" ref="FD11:FD13" si="34">FC11/FA11*100</f>
        <v>100</v>
      </c>
      <c r="FE11" s="4">
        <f t="shared" ref="FE11:FE13" si="35">FC11/FB11*100</f>
        <v>100</v>
      </c>
      <c r="FF11" s="4">
        <f>SUM(FF12:FF24)</f>
        <v>171.4</v>
      </c>
      <c r="FG11" s="4">
        <f>SUM(FG12:FG24)</f>
        <v>171.4</v>
      </c>
      <c r="FH11" s="4">
        <f>SUM(FH12:FH24)</f>
        <v>171.4</v>
      </c>
      <c r="FI11" s="4">
        <f t="shared" ref="FI11:FI13" si="36">FH11/FF11*100</f>
        <v>100</v>
      </c>
      <c r="FJ11" s="4">
        <f t="shared" ref="FJ11:FJ13" si="37">FH11/FG11*100</f>
        <v>100</v>
      </c>
      <c r="FK11" s="4">
        <v>0</v>
      </c>
      <c r="FL11" s="4">
        <v>0</v>
      </c>
      <c r="FM11" s="4">
        <v>0</v>
      </c>
      <c r="FN11" s="4"/>
      <c r="FO11" s="4"/>
      <c r="FP11" s="4">
        <f>SUM(FP12:FP24)</f>
        <v>0</v>
      </c>
      <c r="FQ11" s="4">
        <f>SUM(FQ12:FQ24)</f>
        <v>145644</v>
      </c>
      <c r="FR11" s="4">
        <f>SUM(FR12:FR24)</f>
        <v>124493.8</v>
      </c>
      <c r="FS11" s="4"/>
      <c r="FT11" s="4">
        <f>FR11/FQ11*100</f>
        <v>85.478152206750707</v>
      </c>
      <c r="FU11" s="4">
        <f>SUM(FU12:FU24)</f>
        <v>24914.900000000005</v>
      </c>
      <c r="FV11" s="4">
        <f>SUM(FV12:FV24)</f>
        <v>24914.900000000005</v>
      </c>
      <c r="FW11" s="4">
        <f>SUM(FW12:FW24)</f>
        <v>24914.900000000005</v>
      </c>
      <c r="FX11" s="4">
        <f t="shared" ref="FX11:FX34" si="38">FW11/FU11*100</f>
        <v>100</v>
      </c>
      <c r="FY11" s="4">
        <f t="shared" ref="FY11:FY34" si="39">FW11/FV11*100</f>
        <v>100</v>
      </c>
      <c r="FZ11" s="4">
        <f>SUM(FZ12:FZ24)</f>
        <v>15565.400000000001</v>
      </c>
      <c r="GA11" s="4">
        <f>SUM(GA12:GA24)</f>
        <v>16117.099999999999</v>
      </c>
      <c r="GB11" s="4">
        <f t="shared" ref="GB11:GG11" si="40">SUM(GB12:GB24)</f>
        <v>16117.099999999999</v>
      </c>
      <c r="GC11" s="4">
        <f t="shared" ref="GC11:GC31" si="41">GB11/FZ11*100</f>
        <v>103.54439975843857</v>
      </c>
      <c r="GD11" s="4">
        <f t="shared" ref="GD11:GD31" si="42">GB11/GA11*100</f>
        <v>100</v>
      </c>
      <c r="GE11" s="4">
        <f t="shared" si="40"/>
        <v>6671.7999999999993</v>
      </c>
      <c r="GF11" s="4">
        <f t="shared" si="40"/>
        <v>6908.4</v>
      </c>
      <c r="GG11" s="4">
        <f t="shared" si="40"/>
        <v>6908.4</v>
      </c>
      <c r="GH11" s="4">
        <f t="shared" ref="GH11:GH31" si="43">GG11/GE11*100</f>
        <v>103.54626937258311</v>
      </c>
      <c r="GI11" s="4">
        <f t="shared" ref="GI11:GI31" si="44">GG11/GF11*100</f>
        <v>100</v>
      </c>
      <c r="GJ11" s="4">
        <f>SUM(GJ12:GJ24)</f>
        <v>0</v>
      </c>
      <c r="GK11" s="4">
        <f>SUM(GK12:GK24)</f>
        <v>0</v>
      </c>
      <c r="GL11" s="4">
        <f>SUM(GL12:GL24)</f>
        <v>0</v>
      </c>
      <c r="GM11" s="4"/>
      <c r="GN11" s="4"/>
      <c r="GO11" s="4">
        <f>SUM(GO12:GO24)</f>
        <v>0</v>
      </c>
      <c r="GP11" s="4">
        <f>SUM(GP12:GP24)</f>
        <v>0</v>
      </c>
      <c r="GQ11" s="4">
        <f>SUM(GQ12:GQ24)</f>
        <v>0</v>
      </c>
      <c r="GR11" s="4"/>
      <c r="GS11" s="4"/>
      <c r="GT11" s="4">
        <v>0</v>
      </c>
      <c r="GU11" s="4">
        <v>0</v>
      </c>
      <c r="GV11" s="4">
        <v>0</v>
      </c>
      <c r="GW11" s="4"/>
      <c r="GX11" s="4"/>
      <c r="GY11" s="4">
        <v>0</v>
      </c>
      <c r="GZ11" s="4">
        <v>0</v>
      </c>
      <c r="HA11" s="4">
        <v>0</v>
      </c>
      <c r="HB11" s="4"/>
      <c r="HC11" s="4"/>
      <c r="HD11" s="4">
        <f>SUM(HD12:HD24)</f>
        <v>350677.9</v>
      </c>
      <c r="HE11" s="4">
        <f>SUM(HE12:HE24)</f>
        <v>252753.69999999998</v>
      </c>
      <c r="HF11" s="4">
        <f>SUM(HF12:HF24)</f>
        <v>237962.4</v>
      </c>
      <c r="HG11" s="4">
        <f t="shared" ref="HG11:HG33" si="45">HF11/HD11*100</f>
        <v>67.857826227429783</v>
      </c>
      <c r="HH11" s="4">
        <f t="shared" ref="HH11:HH33" si="46">HF11/HE11*100</f>
        <v>94.147939278435885</v>
      </c>
      <c r="HI11" s="4">
        <f>SUM(HI12:HI24)</f>
        <v>1087901.8</v>
      </c>
      <c r="HJ11" s="4">
        <f>SUM(HJ12:HJ24)</f>
        <v>4233762.5999999996</v>
      </c>
      <c r="HK11" s="4">
        <f>SUM(HK12:HK24)</f>
        <v>3092947.6000000006</v>
      </c>
      <c r="HL11" s="4">
        <f t="shared" ref="HL11:HL34" si="47">HK11/HI11*100</f>
        <v>284.30393257920895</v>
      </c>
      <c r="HM11" s="4">
        <f t="shared" ref="HM11:HM34" si="48">HK11/HJ11*100</f>
        <v>73.054346504926869</v>
      </c>
      <c r="HN11" s="4">
        <f>SUM(HN12:HN24)</f>
        <v>266998.8</v>
      </c>
      <c r="HO11" s="4">
        <f>SUM(HO12:HO24)</f>
        <v>325655.8</v>
      </c>
      <c r="HP11" s="4">
        <f>SUM(HP12:HP24)</f>
        <v>270755.59999999998</v>
      </c>
      <c r="HQ11" s="4">
        <f t="shared" ref="HQ11:HQ34" si="49">HP11/HN11*100</f>
        <v>101.40704752231096</v>
      </c>
      <c r="HR11" s="4">
        <f t="shared" ref="HR11:HR34" si="50">HP11/HO11*100</f>
        <v>83.14164832930966</v>
      </c>
      <c r="HS11" s="4">
        <f>SUM(HS12:HS24)</f>
        <v>26542.799999999999</v>
      </c>
      <c r="HT11" s="4">
        <f>SUM(HT12:HT24)</f>
        <v>96870</v>
      </c>
      <c r="HU11" s="4">
        <f>SUM(HU12:HU24)</f>
        <v>96869.8</v>
      </c>
      <c r="HV11" s="4">
        <f t="shared" ref="HV11:HV15" si="51">HU11/HS11*100</f>
        <v>364.95697514956976</v>
      </c>
      <c r="HW11" s="4">
        <f t="shared" ref="HW11:HW15" si="52">HU11/HT11*100</f>
        <v>99.99979353773098</v>
      </c>
      <c r="HX11" s="4">
        <f>HX15</f>
        <v>61933.2</v>
      </c>
      <c r="HY11" s="4">
        <f>HY15</f>
        <v>61933.2</v>
      </c>
      <c r="HZ11" s="4">
        <f>HZ15</f>
        <v>61933.1</v>
      </c>
      <c r="IA11" s="4">
        <f t="shared" ref="IA11:IA15" si="53">HZ11/HX11*100</f>
        <v>99.999838535712669</v>
      </c>
      <c r="IB11" s="4">
        <f t="shared" ref="IB11:IB15" si="54">HZ11/HY11*100</f>
        <v>99.999838535712669</v>
      </c>
      <c r="IC11" s="4">
        <f>SUM(IC12:IC24)</f>
        <v>0</v>
      </c>
      <c r="ID11" s="4">
        <f>SUM(ID12:ID24)</f>
        <v>451859.20000000001</v>
      </c>
      <c r="IE11" s="4">
        <f>SUM(IE12:IE24)</f>
        <v>107165.4</v>
      </c>
      <c r="IF11" s="4"/>
      <c r="IG11" s="4">
        <f t="shared" ref="IG11:IG34" si="55">IE11/ID11*100</f>
        <v>23.716547101397957</v>
      </c>
      <c r="IH11" s="4">
        <f>SUM(IH12:IH24)</f>
        <v>0</v>
      </c>
      <c r="II11" s="4">
        <f>SUM(II12:II24)</f>
        <v>709983.1</v>
      </c>
      <c r="IJ11" s="4">
        <f>SUM(IJ12:IJ24)</f>
        <v>280737.69999999995</v>
      </c>
      <c r="IK11" s="4"/>
      <c r="IL11" s="4">
        <f t="shared" ref="IL11:IL34" si="56">IJ11/II11*100</f>
        <v>39.541462324948299</v>
      </c>
      <c r="IM11" s="4">
        <f>SUM(IM12:IM24)</f>
        <v>0</v>
      </c>
      <c r="IN11" s="4">
        <f>SUM(IN12:IN24)</f>
        <v>3345947.0999999996</v>
      </c>
      <c r="IO11" s="4">
        <f>SUM(IO12:IO24)</f>
        <v>2724342.9</v>
      </c>
      <c r="IP11" s="4"/>
      <c r="IQ11" s="4">
        <f t="shared" ref="IQ11:IQ34" si="57">IO11/IN11*100</f>
        <v>81.422174905275696</v>
      </c>
      <c r="IR11" s="4">
        <v>0</v>
      </c>
      <c r="IS11" s="4">
        <f>SUM(IS12:IS24)</f>
        <v>313.89999999999998</v>
      </c>
      <c r="IT11" s="4">
        <f>SUM(IT12:IT24)</f>
        <v>313.89999999999998</v>
      </c>
      <c r="IU11" s="4"/>
      <c r="IV11" s="4">
        <f t="shared" ref="IV11:IV31" si="58">IT11/IS11*100</f>
        <v>100</v>
      </c>
      <c r="IW11" s="4">
        <f>SUM(IW12:IW24)</f>
        <v>63014.700000000004</v>
      </c>
      <c r="IX11" s="4">
        <f>SUM(IX12:IX24)</f>
        <v>60405.500000000007</v>
      </c>
      <c r="IY11" s="4">
        <f>SUM(IY12:IY24)</f>
        <v>59987</v>
      </c>
      <c r="IZ11" s="4">
        <f t="shared" ref="IZ11:IZ34" si="59">IY11/IW11*100</f>
        <v>95.195248092905302</v>
      </c>
      <c r="JA11" s="4">
        <f t="shared" ref="JA11:JA34" si="60">IY11/IX11*100</f>
        <v>99.307182293003109</v>
      </c>
      <c r="JB11" s="4">
        <f>SUM(JB12:JB24)</f>
        <v>3283.2000000000003</v>
      </c>
      <c r="JC11" s="4">
        <f>SUM(JC12:JC24)</f>
        <v>3147.3999999999996</v>
      </c>
      <c r="JD11" s="4">
        <f>SUM(JD12:JD24)</f>
        <v>3125.6</v>
      </c>
      <c r="JE11" s="4">
        <f t="shared" ref="JE11:JE34" si="61">JD11/JB11*100</f>
        <v>95.199805068226112</v>
      </c>
      <c r="JF11" s="4">
        <f t="shared" ref="JF11:JF34" si="62">JD11/JC11*100</f>
        <v>99.30736480904875</v>
      </c>
      <c r="JG11" s="4">
        <f>SUM(JG12:JG24)</f>
        <v>133406.9</v>
      </c>
      <c r="JH11" s="4">
        <f>SUM(JH12:JH24)</f>
        <v>278007.59999999998</v>
      </c>
      <c r="JI11" s="4">
        <f>SUM(JI12:JI24)</f>
        <v>271235.8</v>
      </c>
      <c r="JJ11" s="4">
        <f t="shared" ref="JJ11:JJ25" si="63">JI11/JG11*100</f>
        <v>203.31467113020389</v>
      </c>
      <c r="JK11" s="4">
        <f t="shared" ref="JK11:JK30" si="64">JI11/JH11*100</f>
        <v>97.564167310533961</v>
      </c>
      <c r="JL11" s="4">
        <f>SUM(JL12:JL24)</f>
        <v>0</v>
      </c>
      <c r="JM11" s="4">
        <f>SUM(JM12:JM24)</f>
        <v>39762.400000000001</v>
      </c>
      <c r="JN11" s="4">
        <f>SUM(JN12:JN24)</f>
        <v>39762.300000000003</v>
      </c>
      <c r="JO11" s="4"/>
      <c r="JP11" s="4">
        <f>JN11/JM11*100</f>
        <v>99.999748506126394</v>
      </c>
      <c r="JQ11" s="4">
        <f>SUM(JQ12:JQ24)</f>
        <v>0</v>
      </c>
      <c r="JR11" s="4">
        <f>SUM(JR12:JR24)</f>
        <v>25421.8</v>
      </c>
      <c r="JS11" s="4">
        <f>SUM(JS12:JS24)</f>
        <v>25421.8</v>
      </c>
      <c r="JT11" s="4"/>
      <c r="JU11" s="4">
        <f t="shared" ref="JU11:JU22" si="65">JS11/JR11*100</f>
        <v>100</v>
      </c>
      <c r="JV11" s="4">
        <f>SUM(JV12:JV24)</f>
        <v>274972.00000000006</v>
      </c>
      <c r="JW11" s="4">
        <f>SUM(JW12:JW24)</f>
        <v>326446</v>
      </c>
      <c r="JX11" s="4">
        <f>SUM(JX12:JX24)</f>
        <v>308652.7</v>
      </c>
      <c r="JY11" s="4">
        <f t="shared" ref="JY11:JY34" si="66">JX11/JV11*100</f>
        <v>112.24877442066827</v>
      </c>
      <c r="JZ11" s="4">
        <f t="shared" ref="JZ11:JZ34" si="67">JX11/JW11*100</f>
        <v>94.549389485550449</v>
      </c>
      <c r="KA11" s="4">
        <f t="shared" ref="KA11:LV11" si="68">SUM(KA12:KA24)</f>
        <v>0</v>
      </c>
      <c r="KB11" s="4">
        <f t="shared" si="68"/>
        <v>0</v>
      </c>
      <c r="KC11" s="4">
        <f t="shared" si="68"/>
        <v>0</v>
      </c>
      <c r="KD11" s="4"/>
      <c r="KE11" s="4"/>
      <c r="KF11" s="4">
        <f t="shared" si="68"/>
        <v>281232.09999999998</v>
      </c>
      <c r="KG11" s="4">
        <f t="shared" si="68"/>
        <v>209732.30000000002</v>
      </c>
      <c r="KH11" s="4">
        <f t="shared" si="68"/>
        <v>209732.2</v>
      </c>
      <c r="KI11" s="4">
        <f t="shared" ref="KI11:KI33" si="69">KH11/KF11*100</f>
        <v>74.576195249404336</v>
      </c>
      <c r="KJ11" s="4">
        <f t="shared" ref="KJ11:KJ34" si="70">KH11/KG11*100</f>
        <v>99.999952320171943</v>
      </c>
      <c r="KK11" s="4">
        <f t="shared" si="68"/>
        <v>0</v>
      </c>
      <c r="KL11" s="4">
        <f t="shared" si="68"/>
        <v>134091.1</v>
      </c>
      <c r="KM11" s="4">
        <f t="shared" si="68"/>
        <v>134091.1</v>
      </c>
      <c r="KN11" s="4"/>
      <c r="KO11" s="4">
        <f t="shared" ref="KO11:KO34" si="71">KM11/KL11*100</f>
        <v>100</v>
      </c>
      <c r="KP11" s="4">
        <v>0</v>
      </c>
      <c r="KQ11" s="4">
        <f>SUM(KQ12:KQ24)</f>
        <v>155027.30000000002</v>
      </c>
      <c r="KR11" s="4">
        <f>SUM(KR12:KR24)</f>
        <v>99107.8</v>
      </c>
      <c r="KS11" s="4"/>
      <c r="KT11" s="4">
        <f t="shared" ref="KT11:KT34" si="72">KR11/KQ11*100</f>
        <v>63.929256330981701</v>
      </c>
      <c r="KU11" s="4">
        <v>0</v>
      </c>
      <c r="KV11" s="4">
        <v>0</v>
      </c>
      <c r="KW11" s="4">
        <v>0</v>
      </c>
      <c r="KX11" s="4"/>
      <c r="KY11" s="4"/>
      <c r="KZ11" s="4">
        <f t="shared" si="68"/>
        <v>0</v>
      </c>
      <c r="LA11" s="4">
        <f t="shared" si="68"/>
        <v>0</v>
      </c>
      <c r="LB11" s="4">
        <f t="shared" si="68"/>
        <v>0</v>
      </c>
      <c r="LC11" s="4"/>
      <c r="LD11" s="4"/>
      <c r="LE11" s="4">
        <f t="shared" si="68"/>
        <v>0</v>
      </c>
      <c r="LF11" s="4">
        <f t="shared" si="68"/>
        <v>2970</v>
      </c>
      <c r="LG11" s="4">
        <f t="shared" si="68"/>
        <v>2970</v>
      </c>
      <c r="LH11" s="4"/>
      <c r="LI11" s="4">
        <f>LG11/LF11*100</f>
        <v>100</v>
      </c>
      <c r="LJ11" s="4">
        <v>0</v>
      </c>
      <c r="LK11" s="4">
        <v>0</v>
      </c>
      <c r="LL11" s="4">
        <v>0</v>
      </c>
      <c r="LM11" s="4"/>
      <c r="LN11" s="4"/>
      <c r="LO11" s="4">
        <f t="shared" si="68"/>
        <v>741856.39999999991</v>
      </c>
      <c r="LP11" s="4">
        <f t="shared" si="68"/>
        <v>752183.5</v>
      </c>
      <c r="LQ11" s="4">
        <f t="shared" si="68"/>
        <v>750680.99999999988</v>
      </c>
      <c r="LR11" s="4">
        <f t="shared" ref="LR11:LR34" si="73">LQ11/LO11*100</f>
        <v>101.1895294021862</v>
      </c>
      <c r="LS11" s="4">
        <f>LQ11/LP11*100</f>
        <v>99.800248210709213</v>
      </c>
      <c r="LT11" s="4">
        <f t="shared" si="68"/>
        <v>40000</v>
      </c>
      <c r="LU11" s="4">
        <f t="shared" si="68"/>
        <v>6332.2</v>
      </c>
      <c r="LV11" s="4">
        <f t="shared" si="68"/>
        <v>6331.6</v>
      </c>
      <c r="LW11" s="4">
        <f t="shared" ref="LW11:LW13" si="74">LV11/LT11*100</f>
        <v>15.829000000000001</v>
      </c>
      <c r="LX11" s="4">
        <f t="shared" ref="LX11:LX31" si="75">LV11/LU11*100</f>
        <v>99.990524620195202</v>
      </c>
      <c r="LY11" s="4">
        <f>SUM(LY12:LY24)</f>
        <v>58925.4</v>
      </c>
      <c r="LZ11" s="4"/>
      <c r="MA11" s="4"/>
      <c r="MB11" s="4"/>
      <c r="MC11" s="4"/>
      <c r="MD11" s="4">
        <f t="shared" ref="MD11:MK11" si="76">SUM(MD12:MD24)</f>
        <v>0</v>
      </c>
      <c r="ME11" s="4">
        <f t="shared" si="76"/>
        <v>61036.200000000004</v>
      </c>
      <c r="MF11" s="4">
        <f t="shared" si="76"/>
        <v>61029.4</v>
      </c>
      <c r="MG11" s="4"/>
      <c r="MH11" s="4">
        <f t="shared" ref="MH11:MH34" si="77">MF11/ME11*100</f>
        <v>99.988859070518799</v>
      </c>
      <c r="MI11" s="4">
        <f t="shared" si="76"/>
        <v>0</v>
      </c>
      <c r="MJ11" s="4">
        <f t="shared" si="76"/>
        <v>6465</v>
      </c>
      <c r="MK11" s="4">
        <f t="shared" si="76"/>
        <v>6430.5999999999995</v>
      </c>
      <c r="ML11" s="4"/>
      <c r="MM11" s="4">
        <f t="shared" ref="MM11:MM34" si="78">MK11/MJ11*100</f>
        <v>99.46790409899458</v>
      </c>
      <c r="MN11" s="4">
        <f t="shared" ref="MN11:MU11" si="79">SUM(MN12:MN24)</f>
        <v>1033513.1000000001</v>
      </c>
      <c r="MO11" s="4">
        <f t="shared" si="79"/>
        <v>960112.50000000012</v>
      </c>
      <c r="MP11" s="4">
        <f t="shared" si="79"/>
        <v>881494.10000000009</v>
      </c>
      <c r="MQ11" s="4">
        <f t="shared" ref="MQ11:MQ34" si="80">MP11/MN11*100</f>
        <v>85.291042755045879</v>
      </c>
      <c r="MR11" s="4">
        <f t="shared" ref="MR11:MR34" si="81">MP11/MO11*100</f>
        <v>91.811542918147609</v>
      </c>
      <c r="MS11" s="4">
        <f t="shared" si="79"/>
        <v>0</v>
      </c>
      <c r="MT11" s="4">
        <f t="shared" si="79"/>
        <v>760956.6</v>
      </c>
      <c r="MU11" s="4">
        <f t="shared" si="79"/>
        <v>714613.1</v>
      </c>
      <c r="MV11" s="4"/>
      <c r="MW11" s="4">
        <f>MU11/MT11*100</f>
        <v>93.909836645085932</v>
      </c>
      <c r="MX11" s="4">
        <f>SUM(MX12:MX24)</f>
        <v>0</v>
      </c>
      <c r="MY11" s="4">
        <f>SUM(MY12:MY24)</f>
        <v>42543</v>
      </c>
      <c r="MZ11" s="4">
        <f>SUM(MZ12:MZ24)</f>
        <v>32056</v>
      </c>
      <c r="NA11" s="4"/>
      <c r="NB11" s="4">
        <f>MZ11/MY11*100</f>
        <v>75.349646240274552</v>
      </c>
      <c r="NC11" s="4">
        <f>SUM(NC12:NC24)</f>
        <v>0</v>
      </c>
      <c r="ND11" s="4">
        <f>SUM(ND12:ND24)</f>
        <v>0</v>
      </c>
      <c r="NE11" s="4">
        <f>SUM(NE12:NE24)</f>
        <v>0</v>
      </c>
      <c r="NF11" s="4"/>
      <c r="NG11" s="4"/>
      <c r="NH11" s="4">
        <f>SUM(NH12:NH24)</f>
        <v>450000</v>
      </c>
      <c r="NI11" s="4">
        <f>SUM(NI12:NI24)</f>
        <v>605000</v>
      </c>
      <c r="NJ11" s="4">
        <f>SUM(NJ12:NJ24)</f>
        <v>605000</v>
      </c>
      <c r="NK11" s="4">
        <f>NJ11/NH11*100</f>
        <v>134.44444444444446</v>
      </c>
      <c r="NL11" s="4">
        <f>NJ11/NI11*100</f>
        <v>100</v>
      </c>
      <c r="NM11" s="4">
        <f>SUM(NM12:NM24)</f>
        <v>0</v>
      </c>
      <c r="NN11" s="4">
        <f>SUM(NN12:NN24)</f>
        <v>0</v>
      </c>
      <c r="NO11" s="4">
        <f>SUM(NO12:NO24)</f>
        <v>0</v>
      </c>
      <c r="NP11" s="4"/>
      <c r="NQ11" s="4"/>
      <c r="NR11" s="4">
        <f>SUM(NR12:NR24)</f>
        <v>6505.3</v>
      </c>
      <c r="NS11" s="4">
        <f>SUM(NS12:NS24)</f>
        <v>6505.3</v>
      </c>
      <c r="NT11" s="4">
        <f>SUM(NT12:NT24)</f>
        <v>6502.7</v>
      </c>
      <c r="NU11" s="4">
        <f t="shared" ref="NU11:NU33" si="82">NT11/NR11*100</f>
        <v>99.960032588812197</v>
      </c>
      <c r="NV11" s="4">
        <f t="shared" ref="NV11:NV33" si="83">NT11/NS11*100</f>
        <v>99.960032588812197</v>
      </c>
      <c r="NW11" s="4">
        <f>SUM(NW12:NW24)</f>
        <v>1761.5000000000002</v>
      </c>
      <c r="NX11" s="4">
        <f>SUM(NX12:NX24)</f>
        <v>1761.5000000000002</v>
      </c>
      <c r="NY11" s="4">
        <f>SUM(NY12:NY24)</f>
        <v>1761.4000000000003</v>
      </c>
      <c r="NZ11" s="4">
        <f t="shared" ref="NZ11:NZ34" si="84">NY11/NW11*100</f>
        <v>99.994323020153288</v>
      </c>
      <c r="OA11" s="4">
        <f t="shared" ref="OA11:OA34" si="85">NY11/NX11*100</f>
        <v>99.994323020153288</v>
      </c>
      <c r="OB11" s="4">
        <f t="shared" ref="OB11:ON11" si="86">SUM(OB12:OB24)</f>
        <v>26100.7</v>
      </c>
      <c r="OC11" s="4">
        <f t="shared" si="86"/>
        <v>3609.7</v>
      </c>
      <c r="OD11" s="4">
        <f t="shared" si="86"/>
        <v>3609.7</v>
      </c>
      <c r="OE11" s="4">
        <f t="shared" ref="OE11:OE13" si="87">OD11/OB11*100</f>
        <v>13.829897282448361</v>
      </c>
      <c r="OF11" s="4">
        <f>OD11/OC11*100</f>
        <v>100</v>
      </c>
      <c r="OG11" s="4">
        <f t="shared" si="86"/>
        <v>0</v>
      </c>
      <c r="OH11" s="4">
        <f t="shared" si="86"/>
        <v>1200</v>
      </c>
      <c r="OI11" s="4">
        <f t="shared" si="86"/>
        <v>1177</v>
      </c>
      <c r="OJ11" s="4"/>
      <c r="OK11" s="4">
        <f t="shared" ref="OK11:OK30" si="88">OI11/OH11*100</f>
        <v>98.083333333333329</v>
      </c>
      <c r="OL11" s="4">
        <f t="shared" si="86"/>
        <v>799.90000000000009</v>
      </c>
      <c r="OM11" s="4">
        <f t="shared" si="86"/>
        <v>799.90000000000009</v>
      </c>
      <c r="ON11" s="4">
        <f t="shared" si="86"/>
        <v>799.90000000000009</v>
      </c>
      <c r="OO11" s="4">
        <f t="shared" ref="OO11:OO34" si="89">ON11/OL11*100</f>
        <v>100</v>
      </c>
      <c r="OP11" s="4">
        <f t="shared" ref="OP11:OP34" si="90">ON11/OM11*100</f>
        <v>100</v>
      </c>
    </row>
    <row r="12" spans="1:406" ht="12.75" customHeight="1" x14ac:dyDescent="0.2">
      <c r="A12" s="1" t="s">
        <v>6</v>
      </c>
      <c r="B12" s="2">
        <f>AA12+EL12+KU12+LY12+G12+L12+Q12+V12+AF12+AK12+AP12+AU12+BE12+BJ12+BO12+BT12+BY12+CD12+CS12+CX12+DC12+DH12+DM12+DR12+DW12+EB12+EG12+EQ12+EV12+FA12+FF12+FK12+FP12+FU12+FZ12+GE12+GJ12+GO12+GT12+GY12+HD12+HI12+HN12+HS12+HX12+IM12+IW12+JB12+JG12+JL12+JQ12+JV12+KA12+KF12+KK12+KZ12+LE12+LO12+LT12+MD12+MI12+MN12+MS12+MX12+NC12+NH12+NM12+NR12+NW12+OB12+OG12+OL12+KP12+AZ12+CI12+CN12+IC12+IH12+IR12+LJ12</f>
        <v>365000.4</v>
      </c>
      <c r="C12" s="2">
        <f>H12+M12+R12+W12+AG12+AL12+AQ12+AV12+BF12+BK12+BP12+BU12+BZ12+CE12+CT12+CY12+DD12+DI12+DN12+DS12+DX12+EC12+EH12+ER12+EW12+FB12+FG12+FL12+FQ12+FV12+GA12+GF12+GK12+GP12+GU12+GZ12+HE12+HJ12+HO12+HT12+HY12+IN12+IX12+JC12+JH12+JM12+JR12+JW12+KB12+KG12+KL12+LA12+LF12+LP12+LU12+ME12+MJ12+MO12+MT12+MY12+ND12+NI12+NN12+NS12+NX12+OC12+OH12+OM12+KQ12+BA12+CJ12+CO12+ID12+II12+IS12+LK12</f>
        <v>654435.80000000005</v>
      </c>
      <c r="D12" s="2">
        <f>I12+N12+S12+X12+AH12+AM12+AR12+AW12+BG12+BL12+BQ12+BV12+CA12+CF12+CU12+CZ12+DE12+DJ12+DO12+DT12+DY12+ED12+EI12+ES12+EX12+FC12+FH12+FM12+FR12+FW12+GB12+GG12+GL12+GQ12+GV12+HA12+HF12+HK12+HP12+HU12+HZ12+IO12+IY12+JD12+JI12+JN12+JS12+JX12+KC12+KH12+KM12+LB12+LG12+LQ12+LV12+MF12+MK12+MP12+MU12+MZ12+NE12+NJ12+NO12+NT12+NY12+OD12+OI12+ON12+KR12+BB12+CK12+CP12+IE12+IJ12+IT12+LL12</f>
        <v>619408.6</v>
      </c>
      <c r="E12" s="2">
        <f t="shared" si="0"/>
        <v>169.70080032789002</v>
      </c>
      <c r="F12" s="2">
        <f t="shared" si="1"/>
        <v>94.647725567580494</v>
      </c>
      <c r="G12" s="2">
        <v>13500</v>
      </c>
      <c r="H12" s="2">
        <v>12240</v>
      </c>
      <c r="I12" s="2">
        <v>11196</v>
      </c>
      <c r="J12" s="2">
        <f t="shared" si="2"/>
        <v>82.933333333333337</v>
      </c>
      <c r="K12" s="2">
        <f t="shared" si="3"/>
        <v>91.470588235294116</v>
      </c>
      <c r="L12" s="2">
        <v>11400.5</v>
      </c>
      <c r="M12" s="2">
        <v>11400.5</v>
      </c>
      <c r="N12" s="2">
        <v>11399.8</v>
      </c>
      <c r="O12" s="2">
        <f t="shared" si="4"/>
        <v>99.993859918424619</v>
      </c>
      <c r="P12" s="2">
        <f t="shared" si="5"/>
        <v>99.993859918424619</v>
      </c>
      <c r="Q12" s="2"/>
      <c r="R12" s="5"/>
      <c r="S12" s="5"/>
      <c r="T12" s="2"/>
      <c r="U12" s="2"/>
      <c r="V12" s="2"/>
      <c r="W12" s="5"/>
      <c r="X12" s="5"/>
      <c r="Y12" s="2"/>
      <c r="Z12" s="2"/>
      <c r="AA12" s="2"/>
      <c r="AB12" s="2"/>
      <c r="AC12" s="2"/>
      <c r="AD12" s="2"/>
      <c r="AE12" s="2"/>
      <c r="AF12" s="2"/>
      <c r="AG12" s="5"/>
      <c r="AH12" s="5"/>
      <c r="AI12" s="2"/>
      <c r="AJ12" s="2"/>
      <c r="AK12" s="2"/>
      <c r="AL12" s="2"/>
      <c r="AM12" s="5"/>
      <c r="AN12" s="2"/>
      <c r="AO12" s="4"/>
      <c r="AP12" s="2"/>
      <c r="AQ12" s="2"/>
      <c r="AR12" s="2"/>
      <c r="AS12" s="4"/>
      <c r="AT12" s="4"/>
      <c r="AU12" s="2"/>
      <c r="AV12" s="2"/>
      <c r="AW12" s="2"/>
      <c r="AX12" s="4"/>
      <c r="AY12" s="4"/>
      <c r="AZ12" s="2"/>
      <c r="BA12" s="2"/>
      <c r="BB12" s="2"/>
      <c r="BC12" s="2"/>
      <c r="BD12" s="2"/>
      <c r="BE12" s="2"/>
      <c r="BF12" s="5"/>
      <c r="BG12" s="2"/>
      <c r="BH12" s="4"/>
      <c r="BI12" s="4"/>
      <c r="BJ12" s="2"/>
      <c r="BK12" s="5"/>
      <c r="BL12" s="2"/>
      <c r="BM12" s="4"/>
      <c r="BN12" s="4"/>
      <c r="BO12" s="2"/>
      <c r="BP12" s="2"/>
      <c r="BQ12" s="2"/>
      <c r="BR12" s="2"/>
      <c r="BS12" s="2"/>
      <c r="BT12" s="2"/>
      <c r="BU12" s="5"/>
      <c r="BV12" s="5"/>
      <c r="BW12" s="4"/>
      <c r="BX12" s="4"/>
      <c r="BY12" s="2"/>
      <c r="BZ12" s="5"/>
      <c r="CA12" s="5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4"/>
      <c r="CM12" s="4"/>
      <c r="CN12" s="2"/>
      <c r="CO12" s="2"/>
      <c r="CP12" s="2"/>
      <c r="CQ12" s="4"/>
      <c r="CR12" s="4"/>
      <c r="CS12" s="2"/>
      <c r="CT12" s="2"/>
      <c r="CU12" s="2"/>
      <c r="CV12" s="4"/>
      <c r="CW12" s="4"/>
      <c r="CX12" s="2"/>
      <c r="CY12" s="2"/>
      <c r="CZ12" s="2"/>
      <c r="DA12" s="2"/>
      <c r="DB12" s="2"/>
      <c r="DC12" s="2"/>
      <c r="DD12" s="6"/>
      <c r="DE12" s="6"/>
      <c r="DF12" s="4"/>
      <c r="DG12" s="4"/>
      <c r="DH12" s="2"/>
      <c r="DI12" s="5"/>
      <c r="DJ12" s="5"/>
      <c r="DK12" s="4"/>
      <c r="DL12" s="4"/>
      <c r="DM12" s="2"/>
      <c r="DN12" s="2">
        <v>415.6</v>
      </c>
      <c r="DO12" s="2">
        <v>415.6</v>
      </c>
      <c r="DP12" s="2"/>
      <c r="DQ12" s="2">
        <f t="shared" si="24"/>
        <v>100</v>
      </c>
      <c r="DR12" s="2"/>
      <c r="DS12" s="2">
        <v>218.1</v>
      </c>
      <c r="DT12" s="2">
        <v>218.1</v>
      </c>
      <c r="DU12" s="2"/>
      <c r="DV12" s="2">
        <f t="shared" si="25"/>
        <v>100</v>
      </c>
      <c r="DW12" s="2"/>
      <c r="DX12" s="2">
        <v>41.5</v>
      </c>
      <c r="DY12" s="2">
        <v>41.5</v>
      </c>
      <c r="DZ12" s="2"/>
      <c r="EA12" s="2">
        <f t="shared" si="26"/>
        <v>100</v>
      </c>
      <c r="EB12" s="2">
        <v>201.6</v>
      </c>
      <c r="EC12" s="2"/>
      <c r="ED12" s="2"/>
      <c r="EE12" s="4"/>
      <c r="EF12" s="4"/>
      <c r="EG12" s="2"/>
      <c r="EH12" s="2"/>
      <c r="EI12" s="2"/>
      <c r="EJ12" s="4"/>
      <c r="EK12" s="2"/>
      <c r="EL12" s="2">
        <v>2392.1999999999998</v>
      </c>
      <c r="EM12" s="2"/>
      <c r="EN12" s="2"/>
      <c r="EO12" s="2"/>
      <c r="EP12" s="2"/>
      <c r="EQ12" s="2">
        <v>600</v>
      </c>
      <c r="ER12" s="2">
        <v>600</v>
      </c>
      <c r="ES12" s="2">
        <v>600</v>
      </c>
      <c r="ET12" s="2">
        <f t="shared" si="30"/>
        <v>100</v>
      </c>
      <c r="EU12" s="2">
        <f t="shared" si="31"/>
        <v>100</v>
      </c>
      <c r="EV12" s="2">
        <v>257</v>
      </c>
      <c r="EW12" s="2">
        <v>257.10000000000002</v>
      </c>
      <c r="EX12" s="2">
        <v>257</v>
      </c>
      <c r="EY12" s="2">
        <f t="shared" si="32"/>
        <v>100</v>
      </c>
      <c r="EZ12" s="2">
        <f t="shared" si="33"/>
        <v>99.961104628549194</v>
      </c>
      <c r="FA12" s="2"/>
      <c r="FB12" s="5"/>
      <c r="FC12" s="5"/>
      <c r="FD12" s="2"/>
      <c r="FE12" s="2"/>
      <c r="FF12" s="2"/>
      <c r="FG12" s="2"/>
      <c r="FH12" s="2"/>
      <c r="FI12" s="2"/>
      <c r="FJ12" s="4"/>
      <c r="FK12" s="2"/>
      <c r="FL12" s="4"/>
      <c r="FM12" s="4"/>
      <c r="FN12" s="4"/>
      <c r="FO12" s="4"/>
      <c r="FP12" s="2"/>
      <c r="FQ12" s="5"/>
      <c r="FR12" s="5"/>
      <c r="FS12" s="4"/>
      <c r="FT12" s="4"/>
      <c r="FU12" s="2">
        <v>2860.1</v>
      </c>
      <c r="FV12" s="5">
        <v>2860.1</v>
      </c>
      <c r="FW12" s="5">
        <v>2860.1</v>
      </c>
      <c r="FX12" s="2">
        <f t="shared" si="38"/>
        <v>100</v>
      </c>
      <c r="FY12" s="2">
        <f t="shared" si="39"/>
        <v>100</v>
      </c>
      <c r="FZ12" s="2"/>
      <c r="GA12" s="2"/>
      <c r="GB12" s="5"/>
      <c r="GC12" s="4"/>
      <c r="GD12" s="4"/>
      <c r="GE12" s="2"/>
      <c r="GF12" s="2"/>
      <c r="GG12" s="2"/>
      <c r="GH12" s="4"/>
      <c r="GI12" s="4"/>
      <c r="GJ12" s="2"/>
      <c r="GK12" s="5"/>
      <c r="GL12" s="5"/>
      <c r="GM12" s="2"/>
      <c r="GN12" s="2"/>
      <c r="GO12" s="2"/>
      <c r="GP12" s="2"/>
      <c r="GQ12" s="2"/>
      <c r="GR12" s="4"/>
      <c r="GS12" s="4"/>
      <c r="GT12" s="2"/>
      <c r="GU12" s="2"/>
      <c r="GV12" s="2"/>
      <c r="GW12" s="2"/>
      <c r="GX12" s="2"/>
      <c r="GY12" s="2"/>
      <c r="GZ12" s="2"/>
      <c r="HA12" s="2"/>
      <c r="HB12" s="4"/>
      <c r="HC12" s="4"/>
      <c r="HD12" s="2"/>
      <c r="HE12" s="2"/>
      <c r="HF12" s="2"/>
      <c r="HG12" s="2"/>
      <c r="HH12" s="2"/>
      <c r="HI12" s="2">
        <v>136850.29999999999</v>
      </c>
      <c r="HJ12" s="2">
        <v>342970.6</v>
      </c>
      <c r="HK12" s="2">
        <v>342970.6</v>
      </c>
      <c r="HL12" s="2">
        <f t="shared" si="47"/>
        <v>250.61735341464359</v>
      </c>
      <c r="HM12" s="2">
        <f t="shared" si="48"/>
        <v>100</v>
      </c>
      <c r="HN12" s="2">
        <v>33586.6</v>
      </c>
      <c r="HO12" s="2">
        <v>33586.6</v>
      </c>
      <c r="HP12" s="2">
        <v>28689.7</v>
      </c>
      <c r="HQ12" s="2">
        <f t="shared" si="49"/>
        <v>85.420078245490771</v>
      </c>
      <c r="HR12" s="2">
        <f t="shared" si="50"/>
        <v>85.420078245490771</v>
      </c>
      <c r="HS12" s="2"/>
      <c r="HT12" s="5"/>
      <c r="HU12" s="5"/>
      <c r="HV12" s="4"/>
      <c r="HW12" s="4"/>
      <c r="HX12" s="4"/>
      <c r="HY12" s="4"/>
      <c r="HZ12" s="4"/>
      <c r="IA12" s="4"/>
      <c r="IB12" s="4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>
        <v>72151</v>
      </c>
      <c r="IO12" s="2">
        <v>55090.400000000001</v>
      </c>
      <c r="IP12" s="2"/>
      <c r="IQ12" s="2">
        <f t="shared" si="57"/>
        <v>76.354312483541463</v>
      </c>
      <c r="IR12" s="2"/>
      <c r="IS12" s="2"/>
      <c r="IT12" s="2"/>
      <c r="IU12" s="2"/>
      <c r="IV12" s="2"/>
      <c r="IW12" s="2">
        <v>1839.8</v>
      </c>
      <c r="IX12" s="2">
        <v>1403.5</v>
      </c>
      <c r="IY12" s="2">
        <v>1403.5</v>
      </c>
      <c r="IZ12" s="2">
        <f t="shared" si="59"/>
        <v>76.285465811501254</v>
      </c>
      <c r="JA12" s="2">
        <f t="shared" si="60"/>
        <v>100</v>
      </c>
      <c r="JB12" s="2">
        <v>95.9</v>
      </c>
      <c r="JC12" s="2">
        <v>73.099999999999994</v>
      </c>
      <c r="JD12" s="2">
        <v>73.099999999999994</v>
      </c>
      <c r="JE12" s="2">
        <f t="shared" si="61"/>
        <v>76.225234619395195</v>
      </c>
      <c r="JF12" s="2">
        <f t="shared" si="62"/>
        <v>100</v>
      </c>
      <c r="JG12" s="2"/>
      <c r="JH12" s="2"/>
      <c r="JI12" s="2"/>
      <c r="JJ12" s="4"/>
      <c r="JK12" s="4"/>
      <c r="JL12" s="2"/>
      <c r="JM12" s="5"/>
      <c r="JN12" s="5"/>
      <c r="JO12" s="2"/>
      <c r="JP12" s="2"/>
      <c r="JQ12" s="2"/>
      <c r="JR12" s="5"/>
      <c r="JS12" s="5"/>
      <c r="JT12" s="4"/>
      <c r="JU12" s="4"/>
      <c r="JV12" s="2">
        <v>38870.699999999997</v>
      </c>
      <c r="JW12" s="5">
        <v>42290.8</v>
      </c>
      <c r="JX12" s="5">
        <v>32005.8</v>
      </c>
      <c r="JY12" s="2">
        <f t="shared" si="66"/>
        <v>82.339139763369332</v>
      </c>
      <c r="JZ12" s="2">
        <f t="shared" si="67"/>
        <v>75.680289802983154</v>
      </c>
      <c r="KA12" s="2"/>
      <c r="KB12" s="5"/>
      <c r="KC12" s="5"/>
      <c r="KD12" s="2"/>
      <c r="KE12" s="2"/>
      <c r="KF12" s="2">
        <v>31257.1</v>
      </c>
      <c r="KG12" s="5">
        <v>8551</v>
      </c>
      <c r="KH12" s="5">
        <v>8551</v>
      </c>
      <c r="KI12" s="2">
        <f t="shared" si="69"/>
        <v>27.356984493123164</v>
      </c>
      <c r="KJ12" s="2">
        <f t="shared" si="70"/>
        <v>100</v>
      </c>
      <c r="KK12" s="2"/>
      <c r="KL12" s="2">
        <v>5467</v>
      </c>
      <c r="KM12" s="2">
        <v>5467</v>
      </c>
      <c r="KN12" s="2"/>
      <c r="KO12" s="2">
        <f t="shared" si="71"/>
        <v>100</v>
      </c>
      <c r="KP12" s="2"/>
      <c r="KQ12" s="2"/>
      <c r="KR12" s="2"/>
      <c r="KS12" s="2"/>
      <c r="KT12" s="4"/>
      <c r="KU12" s="4"/>
      <c r="KV12" s="4"/>
      <c r="KW12" s="4"/>
      <c r="KX12" s="4"/>
      <c r="KY12" s="4"/>
      <c r="KZ12" s="2"/>
      <c r="LA12" s="5"/>
      <c r="LB12" s="5"/>
      <c r="LC12" s="2"/>
      <c r="LD12" s="2"/>
      <c r="LE12" s="2"/>
      <c r="LF12" s="2"/>
      <c r="LG12" s="2"/>
      <c r="LH12" s="2"/>
      <c r="LI12" s="2"/>
      <c r="LJ12" s="2"/>
      <c r="LK12" s="2"/>
      <c r="LL12" s="2"/>
      <c r="LM12" s="2"/>
      <c r="LN12" s="2"/>
      <c r="LO12" s="2"/>
      <c r="LP12" s="2"/>
      <c r="LQ12" s="2"/>
      <c r="LR12" s="2"/>
      <c r="LS12" s="2"/>
      <c r="LT12" s="2"/>
      <c r="LU12" s="2"/>
      <c r="LV12" s="2"/>
      <c r="LW12" s="2"/>
      <c r="LX12" s="2"/>
      <c r="LY12" s="2">
        <v>4661.6000000000004</v>
      </c>
      <c r="LZ12" s="2"/>
      <c r="MA12" s="2"/>
      <c r="MB12" s="2"/>
      <c r="MC12" s="2"/>
      <c r="MD12" s="2"/>
      <c r="ME12" s="2">
        <v>6765.6</v>
      </c>
      <c r="MF12" s="2">
        <v>6765.6</v>
      </c>
      <c r="MG12" s="2"/>
      <c r="MH12" s="2">
        <f t="shared" si="77"/>
        <v>100</v>
      </c>
      <c r="MI12" s="2"/>
      <c r="MJ12" s="2">
        <v>896</v>
      </c>
      <c r="MK12" s="2">
        <v>880.1</v>
      </c>
      <c r="ML12" s="2"/>
      <c r="MM12" s="2">
        <f t="shared" si="78"/>
        <v>98.225446428571431</v>
      </c>
      <c r="MN12" s="2">
        <v>86530.6</v>
      </c>
      <c r="MO12" s="2">
        <v>112151.3</v>
      </c>
      <c r="MP12" s="2">
        <v>110427.4</v>
      </c>
      <c r="MQ12" s="4">
        <f t="shared" si="80"/>
        <v>127.61658881366822</v>
      </c>
      <c r="MR12" s="4">
        <f t="shared" si="81"/>
        <v>98.462880055781781</v>
      </c>
      <c r="MS12" s="2"/>
      <c r="MT12" s="2"/>
      <c r="MU12" s="2"/>
      <c r="MV12" s="4"/>
      <c r="MW12" s="4"/>
      <c r="MX12" s="2"/>
      <c r="MY12" s="2"/>
      <c r="MZ12" s="2"/>
      <c r="NA12" s="2"/>
      <c r="NB12" s="2"/>
      <c r="NC12" s="2"/>
      <c r="ND12" s="2"/>
      <c r="NE12" s="2"/>
      <c r="NF12" s="4"/>
      <c r="NG12" s="4"/>
      <c r="NH12" s="2"/>
      <c r="NI12" s="2"/>
      <c r="NJ12" s="2"/>
      <c r="NK12" s="4"/>
      <c r="NL12" s="4"/>
      <c r="NM12" s="2"/>
      <c r="NN12" s="2"/>
      <c r="NO12" s="2"/>
      <c r="NP12" s="4"/>
      <c r="NQ12" s="4"/>
      <c r="NR12" s="2"/>
      <c r="NS12" s="2"/>
      <c r="NT12" s="2"/>
      <c r="NU12" s="2"/>
      <c r="NV12" s="2"/>
      <c r="NW12" s="2">
        <v>96.4</v>
      </c>
      <c r="NX12" s="2">
        <v>96.4</v>
      </c>
      <c r="NY12" s="2">
        <v>96.3</v>
      </c>
      <c r="NZ12" s="2">
        <f t="shared" si="84"/>
        <v>99.896265560165958</v>
      </c>
      <c r="OA12" s="2">
        <f t="shared" si="85"/>
        <v>99.896265560165958</v>
      </c>
      <c r="OB12" s="2"/>
      <c r="OC12" s="2"/>
      <c r="OD12" s="2"/>
      <c r="OE12" s="4"/>
      <c r="OF12" s="4"/>
      <c r="OG12" s="2"/>
      <c r="OH12" s="2"/>
      <c r="OI12" s="2"/>
      <c r="OJ12" s="4"/>
      <c r="OK12" s="4"/>
      <c r="OL12" s="2"/>
      <c r="OM12" s="2"/>
      <c r="ON12" s="2"/>
      <c r="OO12" s="2"/>
      <c r="OP12" s="2"/>
    </row>
    <row r="13" spans="1:406" ht="12.75" customHeight="1" x14ac:dyDescent="0.2">
      <c r="A13" s="1" t="s">
        <v>7</v>
      </c>
      <c r="B13" s="2">
        <f t="shared" ref="B13:B35" si="91">AA13+EL13+KU13+LY13+G13+L13+Q13+V13+AF13+AK13+AP13+AU13+BE13+BJ13+BO13+BT13+BY13+CD13+CS13+CX13+DC13+DH13+DM13+DR13+DW13+EB13+EG13+EQ13+EV13+FA13+FF13+FK13+FP13+FU13+FZ13+GE13+GJ13+GO13+GT13+GY13+HD13+HI13+HN13+HS13+HX13+IM13+IW13+JB13+JG13+JL13+JQ13+JV13+KA13+KF13+KK13+KZ13+LE13+LO13+LT13+MD13+MI13+MN13+MS13+MX13+NC13+NH13+NM13+NR13+NW13+OB13+OG13+OL13+KP13+AZ13+CI13+CN13+IC13+IH13+IR13+LJ13</f>
        <v>2808919.1000000006</v>
      </c>
      <c r="C13" s="2">
        <f t="shared" ref="C13:C35" si="92">H13+M13+R13+W13+AG13+AL13+AQ13+AV13+BF13+BK13+BP13+BU13+BZ13+CE13+CT13+CY13+DD13+DI13+DN13+DS13+DX13+EC13+EH13+ER13+EW13+FB13+FG13+FL13+FQ13+FV13+GA13+GF13+GK13+GP13+GU13+GZ13+HE13+HJ13+HO13+HT13+HY13+IN13+IX13+JC13+JH13+JM13+JR13+JW13+KB13+KG13+KL13+LA13+LF13+LP13+LU13+ME13+MJ13+MO13+MT13+MY13+ND13+NI13+NN13+NS13+NX13+OC13+OH13+OM13+KQ13+BA13+CJ13+CO13+ID13+II13+IS13+LK13</f>
        <v>3292944.0000000009</v>
      </c>
      <c r="D13" s="2">
        <f t="shared" ref="D13:D34" si="93">I13+N13+S13+X13+AH13+AM13+AR13+AW13+BG13+BL13+BQ13+BV13+CA13+CF13+CU13+CZ13+DE13+DJ13+DO13+DT13+DY13+ED13+EI13+ES13+EX13+FC13+FH13+FM13+FR13+FW13+GB13+GG13+GL13+GQ13+GV13+HA13+HF13+HK13+HP13+HU13+HZ13+IO13+IY13+JD13+JI13+JN13+JS13+JX13+KC13+KH13+KM13+LB13+LG13+LQ13+LV13+MF13+MK13+MP13+MU13+MZ13+NE13+NJ13+NO13+NT13+NY13+OD13+OI13+ON13+KR13+BB13+CK13+CP13+IE13+IJ13+IT13+LL13</f>
        <v>2494729.0000000005</v>
      </c>
      <c r="E13" s="2">
        <f t="shared" si="0"/>
        <v>88.814555036490731</v>
      </c>
      <c r="F13" s="2">
        <f t="shared" si="1"/>
        <v>75.75983679042217</v>
      </c>
      <c r="G13" s="2">
        <v>45108</v>
      </c>
      <c r="H13" s="2">
        <v>42732</v>
      </c>
      <c r="I13" s="2">
        <v>41584.300000000003</v>
      </c>
      <c r="J13" s="2">
        <f t="shared" si="2"/>
        <v>92.188303626851123</v>
      </c>
      <c r="K13" s="2">
        <f t="shared" si="3"/>
        <v>97.314190770382851</v>
      </c>
      <c r="L13" s="2">
        <v>21815</v>
      </c>
      <c r="M13" s="2">
        <v>19478.3</v>
      </c>
      <c r="N13" s="2">
        <v>19433.5</v>
      </c>
      <c r="O13" s="2">
        <f t="shared" si="4"/>
        <v>89.083199633279847</v>
      </c>
      <c r="P13" s="2">
        <f t="shared" si="5"/>
        <v>99.77000046205265</v>
      </c>
      <c r="Q13" s="2"/>
      <c r="R13" s="5"/>
      <c r="S13" s="5"/>
      <c r="T13" s="2"/>
      <c r="U13" s="2"/>
      <c r="V13" s="2"/>
      <c r="W13" s="5"/>
      <c r="X13" s="5"/>
      <c r="Y13" s="2"/>
      <c r="Z13" s="2"/>
      <c r="AA13" s="2"/>
      <c r="AB13" s="2"/>
      <c r="AC13" s="2"/>
      <c r="AD13" s="2"/>
      <c r="AE13" s="2"/>
      <c r="AF13" s="2"/>
      <c r="AG13" s="5"/>
      <c r="AH13" s="5"/>
      <c r="AI13" s="2"/>
      <c r="AJ13" s="2"/>
      <c r="AK13" s="2"/>
      <c r="AL13" s="2"/>
      <c r="AM13" s="5"/>
      <c r="AN13" s="2"/>
      <c r="AO13" s="4"/>
      <c r="AP13" s="2">
        <v>479456.4</v>
      </c>
      <c r="AQ13" s="2"/>
      <c r="AR13" s="2"/>
      <c r="AS13" s="4"/>
      <c r="AT13" s="4"/>
      <c r="AU13" s="2">
        <v>519826.6</v>
      </c>
      <c r="AV13" s="2"/>
      <c r="AW13" s="2"/>
      <c r="AX13" s="4"/>
      <c r="AY13" s="4"/>
      <c r="AZ13" s="2"/>
      <c r="BA13" s="2">
        <v>52201.8</v>
      </c>
      <c r="BB13" s="2">
        <v>49170.7</v>
      </c>
      <c r="BC13" s="2"/>
      <c r="BD13" s="2">
        <f t="shared" si="12"/>
        <v>94.193495243459026</v>
      </c>
      <c r="BE13" s="2">
        <v>379085.5</v>
      </c>
      <c r="BF13" s="2">
        <v>189542.8</v>
      </c>
      <c r="BG13" s="2">
        <v>124545.2</v>
      </c>
      <c r="BH13" s="2">
        <f t="shared" si="13"/>
        <v>32.854118661884982</v>
      </c>
      <c r="BI13" s="2">
        <f t="shared" si="14"/>
        <v>65.708219990419053</v>
      </c>
      <c r="BJ13" s="2">
        <v>162465.20000000001</v>
      </c>
      <c r="BK13" s="2">
        <v>81232.600000000006</v>
      </c>
      <c r="BL13" s="2">
        <v>53376.5</v>
      </c>
      <c r="BM13" s="2">
        <f t="shared" si="15"/>
        <v>32.854112757685947</v>
      </c>
      <c r="BN13" s="2">
        <f t="shared" si="16"/>
        <v>65.708225515371893</v>
      </c>
      <c r="BO13" s="2"/>
      <c r="BP13" s="2">
        <v>147064.6</v>
      </c>
      <c r="BQ13" s="2">
        <v>55735.4</v>
      </c>
      <c r="BR13" s="2"/>
      <c r="BS13" s="2">
        <f>BQ13/BP13*100</f>
        <v>37.898583343646266</v>
      </c>
      <c r="BT13" s="2"/>
      <c r="BU13" s="5"/>
      <c r="BV13" s="5"/>
      <c r="BW13" s="4"/>
      <c r="BX13" s="4"/>
      <c r="BY13" s="2"/>
      <c r="BZ13" s="5"/>
      <c r="CA13" s="5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4"/>
      <c r="CM13" s="4"/>
      <c r="CN13" s="2"/>
      <c r="CO13" s="2"/>
      <c r="CP13" s="2"/>
      <c r="CQ13" s="4"/>
      <c r="CR13" s="4"/>
      <c r="CS13" s="2"/>
      <c r="CT13" s="2"/>
      <c r="CU13" s="5"/>
      <c r="CV13" s="2"/>
      <c r="CW13" s="2"/>
      <c r="CX13" s="2"/>
      <c r="CY13" s="2"/>
      <c r="CZ13" s="2"/>
      <c r="DA13" s="2"/>
      <c r="DB13" s="2"/>
      <c r="DC13" s="2"/>
      <c r="DD13" s="6"/>
      <c r="DE13" s="6"/>
      <c r="DF13" s="4"/>
      <c r="DG13" s="4"/>
      <c r="DH13" s="2"/>
      <c r="DI13" s="5"/>
      <c r="DJ13" s="5"/>
      <c r="DK13" s="4"/>
      <c r="DL13" s="4"/>
      <c r="DM13" s="2"/>
      <c r="DN13" s="2">
        <v>760.1</v>
      </c>
      <c r="DO13" s="2">
        <v>760.1</v>
      </c>
      <c r="DP13" s="2"/>
      <c r="DQ13" s="2">
        <f t="shared" si="24"/>
        <v>100</v>
      </c>
      <c r="DR13" s="2"/>
      <c r="DS13" s="2">
        <v>326.89999999999998</v>
      </c>
      <c r="DT13" s="2">
        <v>326.89999999999998</v>
      </c>
      <c r="DU13" s="2"/>
      <c r="DV13" s="2">
        <f t="shared" si="25"/>
        <v>100</v>
      </c>
      <c r="DW13" s="2"/>
      <c r="DX13" s="2">
        <v>62.2</v>
      </c>
      <c r="DY13" s="2">
        <v>62.2</v>
      </c>
      <c r="DZ13" s="2"/>
      <c r="EA13" s="2">
        <f t="shared" si="26"/>
        <v>100</v>
      </c>
      <c r="EB13" s="2">
        <v>547.5</v>
      </c>
      <c r="EC13" s="2">
        <v>7462.8</v>
      </c>
      <c r="ED13" s="2">
        <v>7462.8</v>
      </c>
      <c r="EE13" s="2">
        <f>ED13/EB13*100</f>
        <v>1363.0684931506848</v>
      </c>
      <c r="EF13" s="2">
        <f t="shared" si="28"/>
        <v>100</v>
      </c>
      <c r="EG13" s="2"/>
      <c r="EH13" s="2">
        <v>4771.3</v>
      </c>
      <c r="EI13" s="2">
        <v>4771.3</v>
      </c>
      <c r="EJ13" s="4"/>
      <c r="EK13" s="2">
        <f t="shared" si="29"/>
        <v>100</v>
      </c>
      <c r="EL13" s="2">
        <v>760.1</v>
      </c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>
        <v>400</v>
      </c>
      <c r="FB13" s="2">
        <v>400</v>
      </c>
      <c r="FC13" s="2">
        <v>400</v>
      </c>
      <c r="FD13" s="2">
        <f t="shared" si="34"/>
        <v>100</v>
      </c>
      <c r="FE13" s="2">
        <f t="shared" si="35"/>
        <v>100</v>
      </c>
      <c r="FF13" s="2">
        <v>171.4</v>
      </c>
      <c r="FG13" s="2">
        <v>171.4</v>
      </c>
      <c r="FH13" s="2">
        <v>171.4</v>
      </c>
      <c r="FI13" s="2">
        <f t="shared" si="36"/>
        <v>100</v>
      </c>
      <c r="FJ13" s="2">
        <f t="shared" si="37"/>
        <v>100</v>
      </c>
      <c r="FK13" s="2"/>
      <c r="FL13" s="4"/>
      <c r="FM13" s="4"/>
      <c r="FN13" s="4"/>
      <c r="FO13" s="4"/>
      <c r="FP13" s="2"/>
      <c r="FQ13" s="5"/>
      <c r="FR13" s="5"/>
      <c r="FS13" s="4"/>
      <c r="FT13" s="4"/>
      <c r="FU13" s="2">
        <v>6799.8</v>
      </c>
      <c r="FV13" s="5">
        <v>6799.8</v>
      </c>
      <c r="FW13" s="5">
        <v>6799.8</v>
      </c>
      <c r="FX13" s="2">
        <f t="shared" si="38"/>
        <v>100</v>
      </c>
      <c r="FY13" s="2">
        <f t="shared" si="39"/>
        <v>100</v>
      </c>
      <c r="FZ13" s="2">
        <v>9658.7000000000007</v>
      </c>
      <c r="GA13" s="2">
        <v>7468.5</v>
      </c>
      <c r="GB13" s="5">
        <v>7468.5</v>
      </c>
      <c r="GC13" s="2">
        <f t="shared" si="41"/>
        <v>77.32407052708956</v>
      </c>
      <c r="GD13" s="2">
        <f t="shared" si="42"/>
        <v>100</v>
      </c>
      <c r="GE13" s="2">
        <v>4140</v>
      </c>
      <c r="GF13" s="2">
        <v>3201.3</v>
      </c>
      <c r="GG13" s="2">
        <v>3201.3</v>
      </c>
      <c r="GH13" s="2">
        <f t="shared" si="43"/>
        <v>77.326086956521749</v>
      </c>
      <c r="GI13" s="2">
        <f t="shared" si="44"/>
        <v>100</v>
      </c>
      <c r="GJ13" s="2"/>
      <c r="GK13" s="5"/>
      <c r="GL13" s="5"/>
      <c r="GM13" s="2"/>
      <c r="GN13" s="2"/>
      <c r="GO13" s="2"/>
      <c r="GP13" s="2"/>
      <c r="GQ13" s="2"/>
      <c r="GR13" s="4"/>
      <c r="GS13" s="4"/>
      <c r="GT13" s="2"/>
      <c r="GU13" s="2"/>
      <c r="GV13" s="2"/>
      <c r="GW13" s="2"/>
      <c r="GX13" s="2"/>
      <c r="GY13" s="2"/>
      <c r="GZ13" s="2"/>
      <c r="HA13" s="2"/>
      <c r="HB13" s="4"/>
      <c r="HC13" s="4"/>
      <c r="HD13" s="2">
        <v>94233.1</v>
      </c>
      <c r="HE13" s="2">
        <v>47021.9</v>
      </c>
      <c r="HF13" s="2">
        <v>34928.699999999997</v>
      </c>
      <c r="HG13" s="2">
        <f t="shared" si="45"/>
        <v>37.066275013769037</v>
      </c>
      <c r="HH13" s="2">
        <f t="shared" si="46"/>
        <v>74.281770834440962</v>
      </c>
      <c r="HI13" s="2">
        <v>224309.2</v>
      </c>
      <c r="HJ13" s="2">
        <v>415870.3</v>
      </c>
      <c r="HK13" s="2">
        <v>273350.59999999998</v>
      </c>
      <c r="HL13" s="2">
        <f t="shared" si="47"/>
        <v>121.86330297642715</v>
      </c>
      <c r="HM13" s="2">
        <f t="shared" si="48"/>
        <v>65.729771998625523</v>
      </c>
      <c r="HN13" s="2">
        <v>55051</v>
      </c>
      <c r="HO13" s="2">
        <v>110551</v>
      </c>
      <c r="HP13" s="2">
        <v>109509.6</v>
      </c>
      <c r="HQ13" s="2">
        <f t="shared" si="49"/>
        <v>198.92390692267173</v>
      </c>
      <c r="HR13" s="2">
        <f t="shared" si="50"/>
        <v>99.057991334316299</v>
      </c>
      <c r="HS13" s="2"/>
      <c r="HT13" s="5"/>
      <c r="HU13" s="5"/>
      <c r="HV13" s="4"/>
      <c r="HW13" s="4"/>
      <c r="HX13" s="4"/>
      <c r="HY13" s="4"/>
      <c r="HZ13" s="4"/>
      <c r="IA13" s="4"/>
      <c r="IB13" s="4"/>
      <c r="IC13" s="2"/>
      <c r="ID13" s="2">
        <v>150715.29999999999</v>
      </c>
      <c r="IE13" s="2"/>
      <c r="IF13" s="2"/>
      <c r="IG13" s="2"/>
      <c r="IH13" s="2"/>
      <c r="II13" s="2">
        <v>235734.2</v>
      </c>
      <c r="IJ13" s="2"/>
      <c r="IK13" s="2"/>
      <c r="IL13" s="2"/>
      <c r="IM13" s="2"/>
      <c r="IN13" s="2">
        <v>842302.5</v>
      </c>
      <c r="IO13" s="2">
        <v>827920.2</v>
      </c>
      <c r="IP13" s="2"/>
      <c r="IQ13" s="2">
        <f t="shared" si="57"/>
        <v>98.292501803093302</v>
      </c>
      <c r="IR13" s="2"/>
      <c r="IS13" s="2"/>
      <c r="IT13" s="2"/>
      <c r="IU13" s="2"/>
      <c r="IV13" s="2"/>
      <c r="IW13" s="2">
        <v>4691.6000000000004</v>
      </c>
      <c r="IX13" s="2">
        <v>4771.8</v>
      </c>
      <c r="IY13" s="2">
        <v>4690.6000000000004</v>
      </c>
      <c r="IZ13" s="2">
        <f t="shared" si="59"/>
        <v>99.978685309915591</v>
      </c>
      <c r="JA13" s="2">
        <f t="shared" si="60"/>
        <v>98.298336057672159</v>
      </c>
      <c r="JB13" s="2">
        <v>244.4</v>
      </c>
      <c r="JC13" s="2">
        <v>248.6</v>
      </c>
      <c r="JD13" s="2">
        <v>244.4</v>
      </c>
      <c r="JE13" s="2">
        <f t="shared" si="61"/>
        <v>100</v>
      </c>
      <c r="JF13" s="2">
        <f t="shared" si="62"/>
        <v>98.310539018503633</v>
      </c>
      <c r="JG13" s="2"/>
      <c r="JH13" s="2"/>
      <c r="JI13" s="2"/>
      <c r="JJ13" s="4"/>
      <c r="JK13" s="4"/>
      <c r="JL13" s="2"/>
      <c r="JM13" s="5"/>
      <c r="JN13" s="5"/>
      <c r="JO13" s="2"/>
      <c r="JP13" s="2"/>
      <c r="JQ13" s="2"/>
      <c r="JR13" s="5"/>
      <c r="JS13" s="5"/>
      <c r="JT13" s="4"/>
      <c r="JU13" s="4"/>
      <c r="JV13" s="2">
        <v>16415.900000000001</v>
      </c>
      <c r="JW13" s="5">
        <v>1987.5</v>
      </c>
      <c r="JX13" s="5">
        <v>1966.7</v>
      </c>
      <c r="JY13" s="2">
        <f t="shared" si="66"/>
        <v>11.980457970626039</v>
      </c>
      <c r="JZ13" s="2">
        <f t="shared" si="67"/>
        <v>98.953459119496856</v>
      </c>
      <c r="KA13" s="2"/>
      <c r="KB13" s="5"/>
      <c r="KC13" s="5"/>
      <c r="KD13" s="2"/>
      <c r="KE13" s="2"/>
      <c r="KF13" s="2">
        <v>67913.5</v>
      </c>
      <c r="KG13" s="5">
        <v>83971.6</v>
      </c>
      <c r="KH13" s="5">
        <v>83971.5</v>
      </c>
      <c r="KI13" s="2">
        <f t="shared" si="69"/>
        <v>123.64478343775538</v>
      </c>
      <c r="KJ13" s="2">
        <f t="shared" si="70"/>
        <v>99.999880912117902</v>
      </c>
      <c r="KK13" s="2"/>
      <c r="KL13" s="2">
        <v>53686.7</v>
      </c>
      <c r="KM13" s="2">
        <v>53686.7</v>
      </c>
      <c r="KN13" s="2"/>
      <c r="KO13" s="2">
        <f t="shared" si="71"/>
        <v>100</v>
      </c>
      <c r="KP13" s="2"/>
      <c r="KQ13" s="2">
        <v>21979.200000000001</v>
      </c>
      <c r="KR13" s="2">
        <v>17062.7</v>
      </c>
      <c r="KS13" s="2"/>
      <c r="KT13" s="2">
        <f t="shared" si="72"/>
        <v>77.631123971755116</v>
      </c>
      <c r="KU13" s="2"/>
      <c r="KV13" s="2"/>
      <c r="KW13" s="2"/>
      <c r="KX13" s="2"/>
      <c r="KY13" s="2"/>
      <c r="KZ13" s="2"/>
      <c r="LA13" s="5"/>
      <c r="LB13" s="5"/>
      <c r="LC13" s="2"/>
      <c r="LD13" s="2"/>
      <c r="LE13" s="2"/>
      <c r="LF13" s="2"/>
      <c r="LG13" s="2"/>
      <c r="LH13" s="2"/>
      <c r="LI13" s="2"/>
      <c r="LJ13" s="2"/>
      <c r="LK13" s="2"/>
      <c r="LL13" s="2"/>
      <c r="LM13" s="2"/>
      <c r="LN13" s="2"/>
      <c r="LO13" s="2">
        <v>265937.7</v>
      </c>
      <c r="LP13" s="2">
        <v>265937.7</v>
      </c>
      <c r="LQ13" s="2">
        <v>265203.20000000001</v>
      </c>
      <c r="LR13" s="2">
        <f t="shared" si="73"/>
        <v>99.723807493258761</v>
      </c>
      <c r="LS13" s="2">
        <f t="shared" ref="LS13:LS34" si="94">LQ13/LP13*100</f>
        <v>99.723807493258761</v>
      </c>
      <c r="LT13" s="2">
        <v>33000</v>
      </c>
      <c r="LU13" s="2">
        <v>3613.6</v>
      </c>
      <c r="LV13" s="2">
        <v>3613</v>
      </c>
      <c r="LW13" s="2">
        <f t="shared" si="74"/>
        <v>10.948484848484849</v>
      </c>
      <c r="LX13" s="2">
        <f t="shared" si="75"/>
        <v>99.983396059331426</v>
      </c>
      <c r="LY13" s="2">
        <v>3484.3</v>
      </c>
      <c r="LZ13" s="2"/>
      <c r="MA13" s="2"/>
      <c r="MB13" s="2"/>
      <c r="MC13" s="2"/>
      <c r="MD13" s="2"/>
      <c r="ME13" s="2">
        <v>11503.7</v>
      </c>
      <c r="MF13" s="2">
        <v>11503.7</v>
      </c>
      <c r="MG13" s="2"/>
      <c r="MH13" s="2">
        <f t="shared" si="77"/>
        <v>100</v>
      </c>
      <c r="MI13" s="2"/>
      <c r="MJ13" s="2"/>
      <c r="MK13" s="2"/>
      <c r="ML13" s="2"/>
      <c r="MM13" s="2"/>
      <c r="MN13" s="2">
        <v>400794.2</v>
      </c>
      <c r="MO13" s="2"/>
      <c r="MP13" s="2"/>
      <c r="MQ13" s="2"/>
      <c r="MR13" s="2"/>
      <c r="MS13" s="2"/>
      <c r="MT13" s="2">
        <v>464422</v>
      </c>
      <c r="MU13" s="2">
        <v>418217.2</v>
      </c>
      <c r="MV13" s="2"/>
      <c r="MW13" s="2">
        <f>MU13/MT13*100</f>
        <v>90.051117302797891</v>
      </c>
      <c r="MX13" s="2"/>
      <c r="MY13" s="2">
        <v>9372.5</v>
      </c>
      <c r="MZ13" s="2">
        <v>8014.2</v>
      </c>
      <c r="NA13" s="2"/>
      <c r="NB13" s="2">
        <f t="shared" ref="NB13:NB33" si="95">MZ13/MY13*100</f>
        <v>85.507602027207255</v>
      </c>
      <c r="NC13" s="2"/>
      <c r="ND13" s="2"/>
      <c r="NE13" s="2"/>
      <c r="NF13" s="4"/>
      <c r="NG13" s="4"/>
      <c r="NH13" s="2"/>
      <c r="NI13" s="2"/>
      <c r="NJ13" s="2"/>
      <c r="NK13" s="4"/>
      <c r="NL13" s="4"/>
      <c r="NM13" s="2"/>
      <c r="NN13" s="2"/>
      <c r="NO13" s="2"/>
      <c r="NP13" s="4"/>
      <c r="NQ13" s="4"/>
      <c r="NR13" s="2">
        <v>1286.2</v>
      </c>
      <c r="NS13" s="2">
        <v>1286.2</v>
      </c>
      <c r="NT13" s="2">
        <v>1284.8</v>
      </c>
      <c r="NU13" s="2">
        <f t="shared" si="82"/>
        <v>99.891152231379252</v>
      </c>
      <c r="NV13" s="2">
        <f t="shared" si="83"/>
        <v>99.891152231379252</v>
      </c>
      <c r="NW13" s="2">
        <v>167</v>
      </c>
      <c r="NX13" s="2">
        <v>167</v>
      </c>
      <c r="NY13" s="2">
        <v>167</v>
      </c>
      <c r="NZ13" s="2">
        <f t="shared" si="84"/>
        <v>100</v>
      </c>
      <c r="OA13" s="2">
        <f t="shared" si="85"/>
        <v>100</v>
      </c>
      <c r="OB13" s="2">
        <v>11050.2</v>
      </c>
      <c r="OC13" s="2">
        <v>3609.7</v>
      </c>
      <c r="OD13" s="2">
        <v>3609.7</v>
      </c>
      <c r="OE13" s="2">
        <f t="shared" si="87"/>
        <v>32.666377079147885</v>
      </c>
      <c r="OF13" s="2">
        <f>OD13/OC13*100</f>
        <v>100</v>
      </c>
      <c r="OG13" s="2"/>
      <c r="OH13" s="2">
        <v>408</v>
      </c>
      <c r="OI13" s="2">
        <v>408</v>
      </c>
      <c r="OJ13" s="4"/>
      <c r="OK13" s="2">
        <f t="shared" si="88"/>
        <v>100</v>
      </c>
      <c r="OL13" s="2">
        <v>106.6</v>
      </c>
      <c r="OM13" s="2">
        <v>106.6</v>
      </c>
      <c r="ON13" s="2">
        <v>106.6</v>
      </c>
      <c r="OO13" s="2">
        <f t="shared" si="89"/>
        <v>100</v>
      </c>
      <c r="OP13" s="2">
        <f t="shared" si="90"/>
        <v>100</v>
      </c>
    </row>
    <row r="14" spans="1:406" ht="12.75" customHeight="1" x14ac:dyDescent="0.2">
      <c r="A14" s="1" t="s">
        <v>8</v>
      </c>
      <c r="B14" s="2">
        <f t="shared" si="91"/>
        <v>1312070.7999999998</v>
      </c>
      <c r="C14" s="2">
        <f t="shared" si="92"/>
        <v>3733963.4</v>
      </c>
      <c r="D14" s="2">
        <f t="shared" si="93"/>
        <v>1987940.7999999998</v>
      </c>
      <c r="E14" s="2">
        <f t="shared" si="0"/>
        <v>151.51170195998571</v>
      </c>
      <c r="F14" s="2">
        <f t="shared" si="1"/>
        <v>53.239429181335836</v>
      </c>
      <c r="G14" s="2">
        <v>19872</v>
      </c>
      <c r="H14" s="2">
        <v>13500</v>
      </c>
      <c r="I14" s="2">
        <v>13500</v>
      </c>
      <c r="J14" s="2">
        <f t="shared" si="2"/>
        <v>67.934782608695656</v>
      </c>
      <c r="K14" s="2">
        <f t="shared" si="3"/>
        <v>100</v>
      </c>
      <c r="L14" s="2">
        <v>11203.7</v>
      </c>
      <c r="M14" s="2">
        <v>11145.5</v>
      </c>
      <c r="N14" s="2">
        <v>11048.6</v>
      </c>
      <c r="O14" s="2">
        <f t="shared" si="4"/>
        <v>98.615635905995333</v>
      </c>
      <c r="P14" s="2">
        <f t="shared" si="5"/>
        <v>99.13059082140775</v>
      </c>
      <c r="Q14" s="2"/>
      <c r="R14" s="5"/>
      <c r="S14" s="5"/>
      <c r="T14" s="2"/>
      <c r="U14" s="2"/>
      <c r="V14" s="2"/>
      <c r="W14" s="5"/>
      <c r="X14" s="5"/>
      <c r="Y14" s="2"/>
      <c r="Z14" s="2"/>
      <c r="AA14" s="2"/>
      <c r="AB14" s="2"/>
      <c r="AC14" s="2"/>
      <c r="AD14" s="2"/>
      <c r="AE14" s="2"/>
      <c r="AF14" s="2"/>
      <c r="AG14" s="5"/>
      <c r="AH14" s="5"/>
      <c r="AI14" s="2"/>
      <c r="AJ14" s="2"/>
      <c r="AK14" s="2"/>
      <c r="AL14" s="2"/>
      <c r="AM14" s="5"/>
      <c r="AN14" s="2"/>
      <c r="AO14" s="4"/>
      <c r="AP14" s="2">
        <v>363809</v>
      </c>
      <c r="AQ14" s="2">
        <v>17100</v>
      </c>
      <c r="AR14" s="2"/>
      <c r="AS14" s="4"/>
      <c r="AT14" s="4"/>
      <c r="AU14" s="2">
        <v>226684.6</v>
      </c>
      <c r="AV14" s="2"/>
      <c r="AW14" s="2"/>
      <c r="AX14" s="4"/>
      <c r="AY14" s="4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>
        <v>241353</v>
      </c>
      <c r="BQ14" s="2">
        <v>51847.8</v>
      </c>
      <c r="BR14" s="2"/>
      <c r="BS14" s="2">
        <f>BQ14/BP14*100</f>
        <v>21.482144410883645</v>
      </c>
      <c r="BT14" s="2"/>
      <c r="BU14" s="5">
        <v>177913.1</v>
      </c>
      <c r="BV14" s="5">
        <v>67557.100000000006</v>
      </c>
      <c r="BW14" s="2"/>
      <c r="BX14" s="2">
        <f t="shared" si="17"/>
        <v>37.971964964918271</v>
      </c>
      <c r="BY14" s="2"/>
      <c r="BZ14" s="5"/>
      <c r="CA14" s="5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4"/>
      <c r="CM14" s="4"/>
      <c r="CN14" s="2"/>
      <c r="CO14" s="2"/>
      <c r="CP14" s="2"/>
      <c r="CQ14" s="4"/>
      <c r="CR14" s="4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6"/>
      <c r="DE14" s="6"/>
      <c r="DF14" s="4"/>
      <c r="DG14" s="4"/>
      <c r="DH14" s="2"/>
      <c r="DI14" s="5"/>
      <c r="DJ14" s="5"/>
      <c r="DK14" s="4"/>
      <c r="DL14" s="4"/>
      <c r="DM14" s="2"/>
      <c r="DN14" s="2">
        <v>377.8</v>
      </c>
      <c r="DO14" s="2">
        <v>377.8</v>
      </c>
      <c r="DP14" s="2"/>
      <c r="DQ14" s="2">
        <f t="shared" si="24"/>
        <v>100</v>
      </c>
      <c r="DR14" s="2"/>
      <c r="DS14" s="2">
        <v>109.8</v>
      </c>
      <c r="DT14" s="2">
        <v>109.8</v>
      </c>
      <c r="DU14" s="2"/>
      <c r="DV14" s="2">
        <f t="shared" si="25"/>
        <v>100</v>
      </c>
      <c r="DW14" s="2"/>
      <c r="DX14" s="2">
        <v>20.9</v>
      </c>
      <c r="DY14" s="2">
        <v>20.9</v>
      </c>
      <c r="DZ14" s="2"/>
      <c r="EA14" s="2">
        <f t="shared" si="26"/>
        <v>100</v>
      </c>
      <c r="EB14" s="2">
        <v>153.4</v>
      </c>
      <c r="EC14" s="2"/>
      <c r="ED14" s="2"/>
      <c r="EE14" s="4"/>
      <c r="EF14" s="2"/>
      <c r="EG14" s="2"/>
      <c r="EH14" s="2"/>
      <c r="EI14" s="2"/>
      <c r="EJ14" s="4"/>
      <c r="EK14" s="2"/>
      <c r="EL14" s="2">
        <v>377.8</v>
      </c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5"/>
      <c r="FC14" s="5"/>
      <c r="FD14" s="4"/>
      <c r="FE14" s="2"/>
      <c r="FF14" s="2"/>
      <c r="FG14" s="2"/>
      <c r="FH14" s="2"/>
      <c r="FI14" s="2"/>
      <c r="FJ14" s="2"/>
      <c r="FK14" s="2"/>
      <c r="FL14" s="4"/>
      <c r="FM14" s="4"/>
      <c r="FN14" s="4"/>
      <c r="FO14" s="4"/>
      <c r="FP14" s="2"/>
      <c r="FQ14" s="5">
        <v>18050</v>
      </c>
      <c r="FR14" s="5"/>
      <c r="FS14" s="4"/>
      <c r="FT14" s="4"/>
      <c r="FU14" s="2">
        <v>1283.0999999999999</v>
      </c>
      <c r="FV14" s="5">
        <v>1283.0999999999999</v>
      </c>
      <c r="FW14" s="5">
        <v>1283.0999999999999</v>
      </c>
      <c r="FX14" s="2">
        <f t="shared" si="38"/>
        <v>100</v>
      </c>
      <c r="FY14" s="2">
        <f t="shared" si="39"/>
        <v>100</v>
      </c>
      <c r="FZ14" s="2">
        <v>1734</v>
      </c>
      <c r="GA14" s="2">
        <v>1340.8</v>
      </c>
      <c r="GB14" s="5">
        <v>1340.8</v>
      </c>
      <c r="GC14" s="2">
        <f t="shared" si="41"/>
        <v>77.324106113033437</v>
      </c>
      <c r="GD14" s="2">
        <f t="shared" si="42"/>
        <v>100</v>
      </c>
      <c r="GE14" s="2">
        <v>743.2</v>
      </c>
      <c r="GF14" s="2">
        <v>574.70000000000005</v>
      </c>
      <c r="GG14" s="2">
        <v>574.70000000000005</v>
      </c>
      <c r="GH14" s="2">
        <f t="shared" si="43"/>
        <v>77.327771797631868</v>
      </c>
      <c r="GI14" s="2">
        <f t="shared" si="44"/>
        <v>100</v>
      </c>
      <c r="GJ14" s="2"/>
      <c r="GK14" s="5"/>
      <c r="GL14" s="5"/>
      <c r="GM14" s="2"/>
      <c r="GN14" s="2"/>
      <c r="GO14" s="2"/>
      <c r="GP14" s="2"/>
      <c r="GQ14" s="2"/>
      <c r="GR14" s="4"/>
      <c r="GS14" s="4"/>
      <c r="GT14" s="2"/>
      <c r="GU14" s="2"/>
      <c r="GV14" s="2"/>
      <c r="GW14" s="2"/>
      <c r="GX14" s="2"/>
      <c r="GY14" s="2"/>
      <c r="GZ14" s="2"/>
      <c r="HA14" s="2"/>
      <c r="HB14" s="4"/>
      <c r="HC14" s="4"/>
      <c r="HD14" s="2">
        <v>15000</v>
      </c>
      <c r="HE14" s="2">
        <v>5094.3</v>
      </c>
      <c r="HF14" s="2">
        <v>5094.3</v>
      </c>
      <c r="HG14" s="2">
        <f t="shared" si="45"/>
        <v>33.962000000000003</v>
      </c>
      <c r="HH14" s="2">
        <f t="shared" si="46"/>
        <v>100</v>
      </c>
      <c r="HI14" s="2">
        <v>96951.9</v>
      </c>
      <c r="HJ14" s="2">
        <v>855794.5</v>
      </c>
      <c r="HK14" s="2">
        <v>142168.79999999999</v>
      </c>
      <c r="HL14" s="2">
        <f t="shared" si="47"/>
        <v>146.63848774495395</v>
      </c>
      <c r="HM14" s="2">
        <f t="shared" si="48"/>
        <v>16.612492835604808</v>
      </c>
      <c r="HN14" s="2">
        <v>23794.5</v>
      </c>
      <c r="HO14" s="2">
        <v>23794.5</v>
      </c>
      <c r="HP14" s="2">
        <v>18773.8</v>
      </c>
      <c r="HQ14" s="2">
        <f t="shared" si="49"/>
        <v>78.899745739561652</v>
      </c>
      <c r="HR14" s="2">
        <f t="shared" si="50"/>
        <v>78.899745739561652</v>
      </c>
      <c r="HS14" s="2"/>
      <c r="HT14" s="5"/>
      <c r="HU14" s="5"/>
      <c r="HV14" s="4"/>
      <c r="HW14" s="4"/>
      <c r="HX14" s="4"/>
      <c r="HY14" s="4"/>
      <c r="HZ14" s="4"/>
      <c r="IA14" s="4"/>
      <c r="IB14" s="4"/>
      <c r="IC14" s="2"/>
      <c r="ID14" s="2">
        <v>210269.6</v>
      </c>
      <c r="IE14" s="2">
        <v>70935</v>
      </c>
      <c r="IF14" s="2"/>
      <c r="IG14" s="2">
        <f t="shared" si="55"/>
        <v>33.735261778212347</v>
      </c>
      <c r="IH14" s="2"/>
      <c r="II14" s="2">
        <v>328883.20000000001</v>
      </c>
      <c r="IJ14" s="2">
        <v>212245</v>
      </c>
      <c r="IK14" s="2"/>
      <c r="IL14" s="2">
        <f t="shared" si="56"/>
        <v>64.535068984977045</v>
      </c>
      <c r="IM14" s="2"/>
      <c r="IN14" s="2">
        <v>426063.4</v>
      </c>
      <c r="IO14" s="2">
        <v>118334</v>
      </c>
      <c r="IP14" s="2"/>
      <c r="IQ14" s="2">
        <f t="shared" si="57"/>
        <v>27.773800800538133</v>
      </c>
      <c r="IR14" s="2"/>
      <c r="IS14" s="2"/>
      <c r="IT14" s="2"/>
      <c r="IU14" s="2"/>
      <c r="IV14" s="2"/>
      <c r="IW14" s="2">
        <v>827.9</v>
      </c>
      <c r="IX14" s="2">
        <v>1403.5</v>
      </c>
      <c r="IY14" s="2">
        <v>1403.5</v>
      </c>
      <c r="IZ14" s="2">
        <f t="shared" si="59"/>
        <v>169.52530498852519</v>
      </c>
      <c r="JA14" s="2">
        <f t="shared" si="60"/>
        <v>100</v>
      </c>
      <c r="JB14" s="2">
        <v>43.1</v>
      </c>
      <c r="JC14" s="2">
        <v>73.099999999999994</v>
      </c>
      <c r="JD14" s="2">
        <v>73.099999999999994</v>
      </c>
      <c r="JE14" s="2">
        <f t="shared" si="61"/>
        <v>169.60556844547563</v>
      </c>
      <c r="JF14" s="2">
        <f t="shared" si="62"/>
        <v>100</v>
      </c>
      <c r="JG14" s="2"/>
      <c r="JH14" s="2">
        <v>7353</v>
      </c>
      <c r="JI14" s="2">
        <v>7353</v>
      </c>
      <c r="JJ14" s="2"/>
      <c r="JK14" s="2">
        <f t="shared" si="64"/>
        <v>100</v>
      </c>
      <c r="JL14" s="2"/>
      <c r="JM14" s="5"/>
      <c r="JN14" s="5"/>
      <c r="JO14" s="2"/>
      <c r="JP14" s="2"/>
      <c r="JQ14" s="2"/>
      <c r="JR14" s="5"/>
      <c r="JS14" s="5"/>
      <c r="JT14" s="4"/>
      <c r="JU14" s="4"/>
      <c r="JV14" s="2">
        <v>7062.6</v>
      </c>
      <c r="JW14" s="5">
        <v>78806.7</v>
      </c>
      <c r="JX14" s="5">
        <v>75827</v>
      </c>
      <c r="JY14" s="2">
        <f t="shared" si="66"/>
        <v>1073.6414351655196</v>
      </c>
      <c r="JZ14" s="2">
        <f t="shared" si="67"/>
        <v>96.218976305314143</v>
      </c>
      <c r="KA14" s="2"/>
      <c r="KB14" s="5"/>
      <c r="KC14" s="5"/>
      <c r="KD14" s="2"/>
      <c r="KE14" s="2"/>
      <c r="KF14" s="2">
        <v>18037.599999999999</v>
      </c>
      <c r="KG14" s="5">
        <v>17967.400000000001</v>
      </c>
      <c r="KH14" s="5">
        <v>17967.400000000001</v>
      </c>
      <c r="KI14" s="2">
        <f t="shared" si="69"/>
        <v>99.610812968465893</v>
      </c>
      <c r="KJ14" s="2">
        <f t="shared" si="70"/>
        <v>100</v>
      </c>
      <c r="KK14" s="2"/>
      <c r="KL14" s="2">
        <v>11487.4</v>
      </c>
      <c r="KM14" s="2">
        <v>11487.4</v>
      </c>
      <c r="KN14" s="2"/>
      <c r="KO14" s="2">
        <f t="shared" si="71"/>
        <v>100</v>
      </c>
      <c r="KP14" s="2"/>
      <c r="KQ14" s="2">
        <v>85306.4</v>
      </c>
      <c r="KR14" s="2">
        <v>36451.699999999997</v>
      </c>
      <c r="KS14" s="2"/>
      <c r="KT14" s="2">
        <f t="shared" si="72"/>
        <v>42.730322695600798</v>
      </c>
      <c r="KU14" s="2"/>
      <c r="KV14" s="2"/>
      <c r="KW14" s="2"/>
      <c r="KX14" s="2"/>
      <c r="KY14" s="2"/>
      <c r="KZ14" s="2"/>
      <c r="LA14" s="5"/>
      <c r="LB14" s="5"/>
      <c r="LC14" s="2"/>
      <c r="LD14" s="2"/>
      <c r="LE14" s="2"/>
      <c r="LF14" s="2"/>
      <c r="LG14" s="2"/>
      <c r="LH14" s="2"/>
      <c r="LI14" s="2"/>
      <c r="LJ14" s="2"/>
      <c r="LK14" s="2"/>
      <c r="LL14" s="2"/>
      <c r="LM14" s="2"/>
      <c r="LN14" s="2"/>
      <c r="LO14" s="2"/>
      <c r="LP14" s="2"/>
      <c r="LQ14" s="2"/>
      <c r="LR14" s="2"/>
      <c r="LS14" s="2"/>
      <c r="LT14" s="2"/>
      <c r="LU14" s="2"/>
      <c r="LV14" s="2"/>
      <c r="LW14" s="2"/>
      <c r="LX14" s="2"/>
      <c r="LY14" s="2">
        <v>3701.6</v>
      </c>
      <c r="LZ14" s="2"/>
      <c r="MA14" s="2"/>
      <c r="MB14" s="2"/>
      <c r="MC14" s="2"/>
      <c r="MD14" s="2"/>
      <c r="ME14" s="2">
        <v>3201.6</v>
      </c>
      <c r="MF14" s="2">
        <v>3201.6</v>
      </c>
      <c r="MG14" s="2"/>
      <c r="MH14" s="2">
        <f t="shared" si="77"/>
        <v>100</v>
      </c>
      <c r="MI14" s="2"/>
      <c r="MJ14" s="2">
        <v>500</v>
      </c>
      <c r="MK14" s="2">
        <v>500</v>
      </c>
      <c r="ML14" s="2"/>
      <c r="MM14" s="2">
        <f t="shared" si="78"/>
        <v>100</v>
      </c>
      <c r="MN14" s="2">
        <v>68378.100000000006</v>
      </c>
      <c r="MO14" s="2">
        <v>427800</v>
      </c>
      <c r="MP14" s="2">
        <v>351220.4</v>
      </c>
      <c r="MQ14" s="2">
        <f t="shared" si="80"/>
        <v>513.64457333561472</v>
      </c>
      <c r="MR14" s="2">
        <f t="shared" si="81"/>
        <v>82.099205236091635</v>
      </c>
      <c r="MS14" s="2"/>
      <c r="MT14" s="2">
        <v>157227.6</v>
      </c>
      <c r="MU14" s="2">
        <v>157091.5</v>
      </c>
      <c r="MV14" s="2"/>
      <c r="MW14" s="2">
        <f>MU14/MT14*100</f>
        <v>99.913437589837912</v>
      </c>
      <c r="MX14" s="2"/>
      <c r="MY14" s="2">
        <v>4393.8</v>
      </c>
      <c r="MZ14" s="2">
        <v>4378</v>
      </c>
      <c r="NA14" s="2"/>
      <c r="NB14" s="2">
        <f t="shared" si="95"/>
        <v>99.640402385179115</v>
      </c>
      <c r="NC14" s="2"/>
      <c r="ND14" s="2"/>
      <c r="NE14" s="2"/>
      <c r="NF14" s="4"/>
      <c r="NG14" s="4"/>
      <c r="NH14" s="2">
        <v>450000</v>
      </c>
      <c r="NI14" s="2">
        <v>605000</v>
      </c>
      <c r="NJ14" s="2">
        <v>605000</v>
      </c>
      <c r="NK14" s="2">
        <f>NJ14/NH14*100</f>
        <v>134.44444444444446</v>
      </c>
      <c r="NL14" s="2">
        <f>NJ14/NI14*100</f>
        <v>100</v>
      </c>
      <c r="NM14" s="2"/>
      <c r="NN14" s="2"/>
      <c r="NO14" s="2"/>
      <c r="NP14" s="2"/>
      <c r="NQ14" s="2"/>
      <c r="NR14" s="2">
        <v>710.7</v>
      </c>
      <c r="NS14" s="2">
        <v>710.7</v>
      </c>
      <c r="NT14" s="2">
        <v>710.7</v>
      </c>
      <c r="NU14" s="2">
        <f t="shared" si="82"/>
        <v>100</v>
      </c>
      <c r="NV14" s="2">
        <f t="shared" si="83"/>
        <v>100</v>
      </c>
      <c r="NW14" s="2">
        <v>64</v>
      </c>
      <c r="NX14" s="2">
        <v>64</v>
      </c>
      <c r="NY14" s="2">
        <v>64</v>
      </c>
      <c r="NZ14" s="2">
        <f t="shared" si="84"/>
        <v>100</v>
      </c>
      <c r="OA14" s="2">
        <f t="shared" si="85"/>
        <v>100</v>
      </c>
      <c r="OB14" s="2">
        <v>1638</v>
      </c>
      <c r="OC14" s="2"/>
      <c r="OD14" s="2"/>
      <c r="OE14" s="4"/>
      <c r="OF14" s="2"/>
      <c r="OG14" s="2"/>
      <c r="OH14" s="2"/>
      <c r="OI14" s="2"/>
      <c r="OJ14" s="4"/>
      <c r="OK14" s="4"/>
      <c r="OL14" s="2"/>
      <c r="OM14" s="2"/>
      <c r="ON14" s="2"/>
      <c r="OO14" s="2"/>
      <c r="OP14" s="2"/>
    </row>
    <row r="15" spans="1:406" ht="12.75" customHeight="1" x14ac:dyDescent="0.2">
      <c r="A15" s="1" t="s">
        <v>9</v>
      </c>
      <c r="B15" s="2">
        <f t="shared" si="91"/>
        <v>1520271</v>
      </c>
      <c r="C15" s="2">
        <f t="shared" si="92"/>
        <v>2581991.3999999994</v>
      </c>
      <c r="D15" s="2">
        <f t="shared" si="93"/>
        <v>2366619.6</v>
      </c>
      <c r="E15" s="2">
        <f t="shared" si="0"/>
        <v>155.67090341129969</v>
      </c>
      <c r="F15" s="2">
        <f t="shared" si="1"/>
        <v>91.658694138175704</v>
      </c>
      <c r="G15" s="2">
        <v>6516</v>
      </c>
      <c r="H15" s="2">
        <v>5580</v>
      </c>
      <c r="I15" s="2">
        <v>5579.9</v>
      </c>
      <c r="J15" s="2">
        <f t="shared" si="2"/>
        <v>85.633824432166975</v>
      </c>
      <c r="K15" s="2">
        <f t="shared" si="3"/>
        <v>99.998207885304652</v>
      </c>
      <c r="L15" s="2">
        <v>30613.4</v>
      </c>
      <c r="M15" s="2">
        <v>18899.7</v>
      </c>
      <c r="N15" s="2">
        <v>18640.7</v>
      </c>
      <c r="O15" s="2">
        <f t="shared" si="4"/>
        <v>60.890655725923935</v>
      </c>
      <c r="P15" s="2">
        <f t="shared" si="5"/>
        <v>98.629607877373715</v>
      </c>
      <c r="Q15" s="2"/>
      <c r="R15" s="5"/>
      <c r="S15" s="5"/>
      <c r="T15" s="2"/>
      <c r="U15" s="2"/>
      <c r="V15" s="2"/>
      <c r="W15" s="5"/>
      <c r="X15" s="5"/>
      <c r="Y15" s="2"/>
      <c r="Z15" s="2"/>
      <c r="AA15" s="2"/>
      <c r="AB15" s="2"/>
      <c r="AC15" s="2"/>
      <c r="AD15" s="2"/>
      <c r="AE15" s="2"/>
      <c r="AF15" s="2"/>
      <c r="AG15" s="5"/>
      <c r="AH15" s="5"/>
      <c r="AI15" s="2"/>
      <c r="AJ15" s="2"/>
      <c r="AK15" s="2"/>
      <c r="AL15" s="2"/>
      <c r="AM15" s="5"/>
      <c r="AN15" s="2"/>
      <c r="AO15" s="4"/>
      <c r="AP15" s="2">
        <v>606126.4</v>
      </c>
      <c r="AQ15" s="2"/>
      <c r="AR15" s="2"/>
      <c r="AS15" s="4"/>
      <c r="AT15" s="4"/>
      <c r="AU15" s="2">
        <v>137088.20000000001</v>
      </c>
      <c r="AV15" s="2"/>
      <c r="AW15" s="2"/>
      <c r="AX15" s="4"/>
      <c r="AY15" s="4"/>
      <c r="AZ15" s="2"/>
      <c r="BA15" s="2"/>
      <c r="BB15" s="2"/>
      <c r="BC15" s="2"/>
      <c r="BD15" s="2"/>
      <c r="BE15" s="2"/>
      <c r="BF15" s="2">
        <v>189542.7</v>
      </c>
      <c r="BG15" s="2">
        <v>57343.3</v>
      </c>
      <c r="BH15" s="2"/>
      <c r="BI15" s="2">
        <f t="shared" si="14"/>
        <v>30.253499607212518</v>
      </c>
      <c r="BJ15" s="2"/>
      <c r="BK15" s="2">
        <v>81232.600000000006</v>
      </c>
      <c r="BL15" s="2">
        <v>24575.7</v>
      </c>
      <c r="BM15" s="2"/>
      <c r="BN15" s="2">
        <f t="shared" si="16"/>
        <v>30.25349428677649</v>
      </c>
      <c r="BO15" s="2"/>
      <c r="BP15" s="2">
        <v>32824.800000000003</v>
      </c>
      <c r="BQ15" s="2">
        <v>26889.4</v>
      </c>
      <c r="BR15" s="2"/>
      <c r="BS15" s="2">
        <f>BQ15/BP15*100</f>
        <v>81.917940094075206</v>
      </c>
      <c r="BT15" s="2"/>
      <c r="BU15" s="5"/>
      <c r="BV15" s="5"/>
      <c r="BW15" s="2"/>
      <c r="BX15" s="2"/>
      <c r="BY15" s="2"/>
      <c r="BZ15" s="5"/>
      <c r="CA15" s="5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4"/>
      <c r="CM15" s="4"/>
      <c r="CN15" s="2"/>
      <c r="CO15" s="2"/>
      <c r="CP15" s="2"/>
      <c r="CQ15" s="4"/>
      <c r="CR15" s="4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6"/>
      <c r="DE15" s="6"/>
      <c r="DF15" s="4"/>
      <c r="DG15" s="4"/>
      <c r="DH15" s="2"/>
      <c r="DI15" s="5"/>
      <c r="DJ15" s="5"/>
      <c r="DK15" s="4"/>
      <c r="DL15" s="4"/>
      <c r="DM15" s="2"/>
      <c r="DN15" s="2">
        <v>891.3</v>
      </c>
      <c r="DO15" s="2">
        <v>891.3</v>
      </c>
      <c r="DP15" s="2"/>
      <c r="DQ15" s="2">
        <f t="shared" si="24"/>
        <v>100</v>
      </c>
      <c r="DR15" s="2"/>
      <c r="DS15" s="2">
        <v>384.2</v>
      </c>
      <c r="DT15" s="2">
        <v>384.2</v>
      </c>
      <c r="DU15" s="2"/>
      <c r="DV15" s="2">
        <f t="shared" si="25"/>
        <v>100</v>
      </c>
      <c r="DW15" s="2"/>
      <c r="DX15" s="2">
        <v>73.099999999999994</v>
      </c>
      <c r="DY15" s="2">
        <v>73.099999999999994</v>
      </c>
      <c r="DZ15" s="2"/>
      <c r="EA15" s="2">
        <f t="shared" si="26"/>
        <v>100</v>
      </c>
      <c r="EB15" s="2">
        <v>431.2</v>
      </c>
      <c r="EC15" s="2">
        <v>27496.2</v>
      </c>
      <c r="ED15" s="2">
        <v>27496.2</v>
      </c>
      <c r="EE15" s="2">
        <f t="shared" si="27"/>
        <v>6376.6697588126162</v>
      </c>
      <c r="EF15" s="2">
        <f t="shared" si="28"/>
        <v>100</v>
      </c>
      <c r="EG15" s="2"/>
      <c r="EH15" s="2">
        <v>17579.599999999999</v>
      </c>
      <c r="EI15" s="2">
        <v>17579.599999999999</v>
      </c>
      <c r="EJ15" s="4"/>
      <c r="EK15" s="2">
        <f t="shared" si="29"/>
        <v>100</v>
      </c>
      <c r="EL15" s="2">
        <v>4267.7</v>
      </c>
      <c r="EM15" s="2"/>
      <c r="EN15" s="2"/>
      <c r="EO15" s="2"/>
      <c r="EP15" s="2"/>
      <c r="EQ15" s="2">
        <v>1000</v>
      </c>
      <c r="ER15" s="2">
        <v>1000</v>
      </c>
      <c r="ES15" s="2">
        <v>1000</v>
      </c>
      <c r="ET15" s="2">
        <f t="shared" si="30"/>
        <v>100</v>
      </c>
      <c r="EU15" s="2">
        <f t="shared" si="31"/>
        <v>100</v>
      </c>
      <c r="EV15" s="2">
        <v>428.6</v>
      </c>
      <c r="EW15" s="2">
        <v>428.6</v>
      </c>
      <c r="EX15" s="2">
        <v>428.6</v>
      </c>
      <c r="EY15" s="2">
        <f t="shared" si="32"/>
        <v>100</v>
      </c>
      <c r="EZ15" s="2">
        <f t="shared" si="33"/>
        <v>100</v>
      </c>
      <c r="FA15" s="2"/>
      <c r="FB15" s="5"/>
      <c r="FC15" s="5"/>
      <c r="FD15" s="4"/>
      <c r="FE15" s="2"/>
      <c r="FF15" s="2"/>
      <c r="FG15" s="2"/>
      <c r="FH15" s="2"/>
      <c r="FI15" s="2"/>
      <c r="FJ15" s="2"/>
      <c r="FK15" s="2"/>
      <c r="FL15" s="4"/>
      <c r="FM15" s="4"/>
      <c r="FN15" s="4"/>
      <c r="FO15" s="4"/>
      <c r="FP15" s="2"/>
      <c r="FQ15" s="5"/>
      <c r="FR15" s="5"/>
      <c r="FS15" s="4"/>
      <c r="FT15" s="4"/>
      <c r="FU15" s="2">
        <v>5748.9</v>
      </c>
      <c r="FV15" s="5">
        <v>5748.9</v>
      </c>
      <c r="FW15" s="5">
        <v>5748.9</v>
      </c>
      <c r="FX15" s="2">
        <f t="shared" si="38"/>
        <v>100</v>
      </c>
      <c r="FY15" s="2">
        <f t="shared" si="39"/>
        <v>100</v>
      </c>
      <c r="FZ15" s="2">
        <v>2509.6999999999998</v>
      </c>
      <c r="GA15" s="2">
        <v>6021.9</v>
      </c>
      <c r="GB15" s="5">
        <v>6021.9</v>
      </c>
      <c r="GC15" s="2">
        <f t="shared" si="41"/>
        <v>239.94501334820896</v>
      </c>
      <c r="GD15" s="2">
        <f t="shared" si="42"/>
        <v>100</v>
      </c>
      <c r="GE15" s="2">
        <v>1075.8</v>
      </c>
      <c r="GF15" s="2">
        <v>2581.1999999999998</v>
      </c>
      <c r="GG15" s="2">
        <v>2581.1999999999998</v>
      </c>
      <c r="GH15" s="2">
        <f t="shared" si="43"/>
        <v>239.93307306190741</v>
      </c>
      <c r="GI15" s="2">
        <f t="shared" si="44"/>
        <v>100</v>
      </c>
      <c r="GJ15" s="2"/>
      <c r="GK15" s="5"/>
      <c r="GL15" s="5"/>
      <c r="GM15" s="2"/>
      <c r="GN15" s="2"/>
      <c r="GO15" s="2"/>
      <c r="GP15" s="2"/>
      <c r="GQ15" s="2"/>
      <c r="GR15" s="4"/>
      <c r="GS15" s="4"/>
      <c r="GT15" s="2"/>
      <c r="GU15" s="2"/>
      <c r="GV15" s="2"/>
      <c r="GW15" s="2"/>
      <c r="GX15" s="2"/>
      <c r="GY15" s="2"/>
      <c r="GZ15" s="2"/>
      <c r="HA15" s="2"/>
      <c r="HB15" s="4"/>
      <c r="HC15" s="4"/>
      <c r="HD15" s="2"/>
      <c r="HE15" s="2"/>
      <c r="HF15" s="2"/>
      <c r="HG15" s="2"/>
      <c r="HH15" s="2"/>
      <c r="HI15" s="2">
        <v>110338.8</v>
      </c>
      <c r="HJ15" s="2">
        <v>1102080</v>
      </c>
      <c r="HK15" s="2">
        <v>1100448.8999999999</v>
      </c>
      <c r="HL15" s="2">
        <f t="shared" si="47"/>
        <v>997.33629512012078</v>
      </c>
      <c r="HM15" s="2">
        <f t="shared" si="48"/>
        <v>99.851998040069674</v>
      </c>
      <c r="HN15" s="2">
        <v>27080</v>
      </c>
      <c r="HO15" s="2">
        <v>27080</v>
      </c>
      <c r="HP15" s="2">
        <v>27080</v>
      </c>
      <c r="HQ15" s="2">
        <f t="shared" si="49"/>
        <v>100</v>
      </c>
      <c r="HR15" s="2">
        <f t="shared" si="50"/>
        <v>100</v>
      </c>
      <c r="HS15" s="2">
        <v>26542.799999999999</v>
      </c>
      <c r="HT15" s="2">
        <v>96870</v>
      </c>
      <c r="HU15" s="5">
        <v>96869.8</v>
      </c>
      <c r="HV15" s="2">
        <f t="shared" si="51"/>
        <v>364.95697514956976</v>
      </c>
      <c r="HW15" s="2">
        <f t="shared" si="52"/>
        <v>99.99979353773098</v>
      </c>
      <c r="HX15" s="2">
        <v>61933.2</v>
      </c>
      <c r="HY15" s="2">
        <v>61933.2</v>
      </c>
      <c r="HZ15" s="2">
        <v>61933.1</v>
      </c>
      <c r="IA15" s="2">
        <f t="shared" si="53"/>
        <v>99.999838535712669</v>
      </c>
      <c r="IB15" s="2">
        <f t="shared" si="54"/>
        <v>99.999838535712669</v>
      </c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>
        <v>414332.6</v>
      </c>
      <c r="IO15" s="2">
        <v>413489.8</v>
      </c>
      <c r="IP15" s="2"/>
      <c r="IQ15" s="2">
        <f t="shared" si="57"/>
        <v>99.796588537807551</v>
      </c>
      <c r="IR15" s="2"/>
      <c r="IS15" s="2">
        <v>87.9</v>
      </c>
      <c r="IT15" s="2">
        <v>87.9</v>
      </c>
      <c r="IU15" s="2"/>
      <c r="IV15" s="2">
        <f t="shared" si="58"/>
        <v>100</v>
      </c>
      <c r="IW15" s="2">
        <v>20422.3</v>
      </c>
      <c r="IX15" s="2">
        <v>18057.900000000001</v>
      </c>
      <c r="IY15" s="2">
        <v>18057.900000000001</v>
      </c>
      <c r="IZ15" s="2">
        <f t="shared" si="59"/>
        <v>88.422459762122784</v>
      </c>
      <c r="JA15" s="2">
        <f t="shared" si="60"/>
        <v>100</v>
      </c>
      <c r="JB15" s="2">
        <v>1064.0999999999999</v>
      </c>
      <c r="JC15" s="2">
        <v>940.9</v>
      </c>
      <c r="JD15" s="2">
        <v>940.9</v>
      </c>
      <c r="JE15" s="2">
        <f t="shared" si="61"/>
        <v>88.422140776242841</v>
      </c>
      <c r="JF15" s="2">
        <f t="shared" si="62"/>
        <v>100</v>
      </c>
      <c r="JG15" s="5"/>
      <c r="JH15" s="2">
        <v>70837.3</v>
      </c>
      <c r="JI15" s="2">
        <v>64084.3</v>
      </c>
      <c r="JJ15" s="2"/>
      <c r="JK15" s="2">
        <f t="shared" si="64"/>
        <v>90.466886795515919</v>
      </c>
      <c r="JL15" s="2"/>
      <c r="JM15" s="5"/>
      <c r="JN15" s="5"/>
      <c r="JO15" s="2"/>
      <c r="JP15" s="2"/>
      <c r="JQ15" s="2"/>
      <c r="JR15" s="5"/>
      <c r="JS15" s="5"/>
      <c r="JT15" s="4"/>
      <c r="JU15" s="4"/>
      <c r="JV15" s="2">
        <v>18147.8</v>
      </c>
      <c r="JW15" s="5">
        <v>19744.5</v>
      </c>
      <c r="JX15" s="5">
        <v>17474</v>
      </c>
      <c r="JY15" s="2">
        <f t="shared" si="66"/>
        <v>96.287153263756494</v>
      </c>
      <c r="JZ15" s="2">
        <f t="shared" si="67"/>
        <v>88.500595102433593</v>
      </c>
      <c r="KA15" s="2"/>
      <c r="KB15" s="5"/>
      <c r="KC15" s="5"/>
      <c r="KD15" s="2"/>
      <c r="KE15" s="2"/>
      <c r="KF15" s="2">
        <v>59065.9</v>
      </c>
      <c r="KG15" s="5">
        <v>3644.3</v>
      </c>
      <c r="KH15" s="5">
        <v>3644.3</v>
      </c>
      <c r="KI15" s="2">
        <f t="shared" si="69"/>
        <v>6.1698882096099448</v>
      </c>
      <c r="KJ15" s="2">
        <f t="shared" si="70"/>
        <v>100</v>
      </c>
      <c r="KK15" s="2"/>
      <c r="KL15" s="2">
        <v>2330</v>
      </c>
      <c r="KM15" s="2">
        <v>2330</v>
      </c>
      <c r="KN15" s="2"/>
      <c r="KO15" s="2">
        <f t="shared" si="71"/>
        <v>100</v>
      </c>
      <c r="KP15" s="2"/>
      <c r="KQ15" s="2">
        <v>19376.3</v>
      </c>
      <c r="KR15" s="2">
        <v>17698.2</v>
      </c>
      <c r="KS15" s="2"/>
      <c r="KT15" s="2">
        <f t="shared" si="72"/>
        <v>91.339419806671046</v>
      </c>
      <c r="KU15" s="2"/>
      <c r="KV15" s="2"/>
      <c r="KW15" s="2"/>
      <c r="KX15" s="2"/>
      <c r="KY15" s="2"/>
      <c r="KZ15" s="2"/>
      <c r="LA15" s="5"/>
      <c r="LB15" s="5"/>
      <c r="LC15" s="2"/>
      <c r="LD15" s="2"/>
      <c r="LE15" s="2"/>
      <c r="LF15" s="2"/>
      <c r="LG15" s="2"/>
      <c r="LH15" s="2"/>
      <c r="LI15" s="2"/>
      <c r="LJ15" s="2"/>
      <c r="LK15" s="2"/>
      <c r="LL15" s="2"/>
      <c r="LM15" s="2"/>
      <c r="LN15" s="2"/>
      <c r="LO15" s="2">
        <v>171730.4</v>
      </c>
      <c r="LP15" s="2">
        <v>179188.6</v>
      </c>
      <c r="LQ15" s="2">
        <v>179188.6</v>
      </c>
      <c r="LR15" s="2">
        <f t="shared" si="73"/>
        <v>104.34297014389998</v>
      </c>
      <c r="LS15" s="2">
        <f t="shared" si="94"/>
        <v>100</v>
      </c>
      <c r="LT15" s="2">
        <v>7000</v>
      </c>
      <c r="LU15" s="2"/>
      <c r="LV15" s="2"/>
      <c r="LW15" s="2"/>
      <c r="LX15" s="2"/>
      <c r="LY15" s="2">
        <v>3928.2</v>
      </c>
      <c r="LZ15" s="2"/>
      <c r="MA15" s="2"/>
      <c r="MB15" s="2"/>
      <c r="MC15" s="2"/>
      <c r="MD15" s="2"/>
      <c r="ME15" s="2">
        <v>7112.3</v>
      </c>
      <c r="MF15" s="2">
        <v>7112.3</v>
      </c>
      <c r="MG15" s="2"/>
      <c r="MH15" s="2">
        <f t="shared" si="77"/>
        <v>100</v>
      </c>
      <c r="MI15" s="2"/>
      <c r="MJ15" s="2"/>
      <c r="MK15" s="2"/>
      <c r="ML15" s="2"/>
      <c r="MM15" s="2"/>
      <c r="MN15" s="2">
        <v>209634.2</v>
      </c>
      <c r="MO15" s="2"/>
      <c r="MP15" s="2"/>
      <c r="MQ15" s="2"/>
      <c r="MR15" s="2"/>
      <c r="MS15" s="2"/>
      <c r="MT15" s="2">
        <v>139307</v>
      </c>
      <c r="MU15" s="2">
        <v>139304.4</v>
      </c>
      <c r="MV15" s="2"/>
      <c r="MW15" s="2">
        <f>MU15/MT15*100</f>
        <v>99.998133618554704</v>
      </c>
      <c r="MX15" s="2"/>
      <c r="MY15" s="2">
        <v>26806.400000000001</v>
      </c>
      <c r="MZ15" s="2">
        <v>19663.8</v>
      </c>
      <c r="NA15" s="2"/>
      <c r="NB15" s="2">
        <f t="shared" si="95"/>
        <v>73.354870478691652</v>
      </c>
      <c r="NC15" s="2"/>
      <c r="ND15" s="2"/>
      <c r="NE15" s="2"/>
      <c r="NF15" s="4"/>
      <c r="NG15" s="4"/>
      <c r="NH15" s="2"/>
      <c r="NI15" s="2"/>
      <c r="NJ15" s="2"/>
      <c r="NK15" s="4"/>
      <c r="NL15" s="4"/>
      <c r="NM15" s="2"/>
      <c r="NN15" s="2"/>
      <c r="NO15" s="2"/>
      <c r="NP15" s="4"/>
      <c r="NQ15" s="4"/>
      <c r="NR15" s="2">
        <v>1419.2</v>
      </c>
      <c r="NS15" s="2">
        <v>1419.2</v>
      </c>
      <c r="NT15" s="2">
        <v>1419.2</v>
      </c>
      <c r="NU15" s="2">
        <f t="shared" si="82"/>
        <v>100</v>
      </c>
      <c r="NV15" s="2">
        <f t="shared" si="83"/>
        <v>100</v>
      </c>
      <c r="NW15" s="2">
        <v>451.6</v>
      </c>
      <c r="NX15" s="2">
        <v>451.6</v>
      </c>
      <c r="NY15" s="2">
        <v>451.6</v>
      </c>
      <c r="NZ15" s="2">
        <f t="shared" si="84"/>
        <v>100</v>
      </c>
      <c r="OA15" s="2">
        <f t="shared" si="85"/>
        <v>100</v>
      </c>
      <c r="OB15" s="2">
        <v>5600</v>
      </c>
      <c r="OC15" s="2"/>
      <c r="OD15" s="2"/>
      <c r="OE15" s="4"/>
      <c r="OF15" s="4"/>
      <c r="OG15" s="2"/>
      <c r="OH15" s="2"/>
      <c r="OI15" s="2"/>
      <c r="OJ15" s="4"/>
      <c r="OK15" s="4"/>
      <c r="OL15" s="2">
        <v>106.6</v>
      </c>
      <c r="OM15" s="2">
        <v>106.6</v>
      </c>
      <c r="ON15" s="2">
        <v>106.6</v>
      </c>
      <c r="OO15" s="2">
        <f t="shared" si="89"/>
        <v>100</v>
      </c>
      <c r="OP15" s="2">
        <f t="shared" si="90"/>
        <v>100</v>
      </c>
    </row>
    <row r="16" spans="1:406" ht="12.75" customHeight="1" x14ac:dyDescent="0.2">
      <c r="A16" s="1" t="s">
        <v>10</v>
      </c>
      <c r="B16" s="2">
        <f t="shared" si="91"/>
        <v>229014.59999999998</v>
      </c>
      <c r="C16" s="2">
        <f t="shared" si="92"/>
        <v>1200779</v>
      </c>
      <c r="D16" s="2">
        <f t="shared" si="93"/>
        <v>1159613.2000000002</v>
      </c>
      <c r="E16" s="2">
        <f t="shared" si="0"/>
        <v>506.34902752924933</v>
      </c>
      <c r="F16" s="2">
        <f t="shared" si="1"/>
        <v>96.57174217736987</v>
      </c>
      <c r="G16" s="2">
        <v>1476</v>
      </c>
      <c r="H16" s="2">
        <v>791.6</v>
      </c>
      <c r="I16" s="2">
        <v>510.5</v>
      </c>
      <c r="J16" s="2">
        <f t="shared" si="2"/>
        <v>34.586720867208669</v>
      </c>
      <c r="K16" s="2">
        <f t="shared" si="3"/>
        <v>64.489641232945928</v>
      </c>
      <c r="L16" s="2">
        <v>6850</v>
      </c>
      <c r="M16" s="2">
        <v>6850</v>
      </c>
      <c r="N16" s="2">
        <v>6850</v>
      </c>
      <c r="O16" s="2">
        <f t="shared" si="4"/>
        <v>100</v>
      </c>
      <c r="P16" s="2">
        <f t="shared" si="5"/>
        <v>100</v>
      </c>
      <c r="Q16" s="2"/>
      <c r="R16" s="5"/>
      <c r="S16" s="5"/>
      <c r="T16" s="2"/>
      <c r="U16" s="2"/>
      <c r="V16" s="2"/>
      <c r="W16" s="5"/>
      <c r="X16" s="5"/>
      <c r="Y16" s="2"/>
      <c r="Z16" s="2"/>
      <c r="AA16" s="2"/>
      <c r="AB16" s="2"/>
      <c r="AC16" s="2"/>
      <c r="AD16" s="2"/>
      <c r="AE16" s="2"/>
      <c r="AF16" s="2"/>
      <c r="AG16" s="5"/>
      <c r="AH16" s="5"/>
      <c r="AI16" s="2"/>
      <c r="AJ16" s="2"/>
      <c r="AK16" s="2"/>
      <c r="AL16" s="2"/>
      <c r="AM16" s="5"/>
      <c r="AN16" s="2"/>
      <c r="AO16" s="4"/>
      <c r="AP16" s="2"/>
      <c r="AQ16" s="2"/>
      <c r="AR16" s="2"/>
      <c r="AS16" s="4"/>
      <c r="AT16" s="4"/>
      <c r="AU16" s="2"/>
      <c r="AV16" s="2"/>
      <c r="AW16" s="2"/>
      <c r="AX16" s="4"/>
      <c r="AY16" s="4"/>
      <c r="AZ16" s="2"/>
      <c r="BA16" s="2">
        <v>26100.9</v>
      </c>
      <c r="BB16" s="2">
        <v>15867.1</v>
      </c>
      <c r="BC16" s="2"/>
      <c r="BD16" s="2">
        <f t="shared" si="12"/>
        <v>60.791390335199168</v>
      </c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5"/>
      <c r="BV16" s="5"/>
      <c r="BW16" s="2"/>
      <c r="BX16" s="2"/>
      <c r="BY16" s="2"/>
      <c r="BZ16" s="5"/>
      <c r="CA16" s="5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4"/>
      <c r="CM16" s="4"/>
      <c r="CN16" s="2"/>
      <c r="CO16" s="2"/>
      <c r="CP16" s="2"/>
      <c r="CQ16" s="4"/>
      <c r="CR16" s="4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6"/>
      <c r="DE16" s="6"/>
      <c r="DF16" s="4"/>
      <c r="DG16" s="4"/>
      <c r="DH16" s="2"/>
      <c r="DI16" s="5"/>
      <c r="DJ16" s="5"/>
      <c r="DK16" s="4"/>
      <c r="DL16" s="4"/>
      <c r="DM16" s="2"/>
      <c r="DN16" s="2">
        <v>385.2</v>
      </c>
      <c r="DO16" s="2">
        <v>385.2</v>
      </c>
      <c r="DP16" s="2"/>
      <c r="DQ16" s="2">
        <f t="shared" si="24"/>
        <v>100</v>
      </c>
      <c r="DR16" s="2"/>
      <c r="DS16" s="2">
        <v>80.900000000000006</v>
      </c>
      <c r="DT16" s="2">
        <v>80.900000000000006</v>
      </c>
      <c r="DU16" s="2"/>
      <c r="DV16" s="2">
        <f t="shared" si="25"/>
        <v>100</v>
      </c>
      <c r="DW16" s="2"/>
      <c r="DX16" s="2">
        <v>15.4</v>
      </c>
      <c r="DY16" s="2">
        <v>15.4</v>
      </c>
      <c r="DZ16" s="2"/>
      <c r="EA16" s="2">
        <f t="shared" si="26"/>
        <v>100</v>
      </c>
      <c r="EB16" s="2">
        <v>89.9</v>
      </c>
      <c r="EC16" s="2">
        <v>8500.7000000000007</v>
      </c>
      <c r="ED16" s="2">
        <v>8500.7000000000007</v>
      </c>
      <c r="EE16" s="2">
        <f t="shared" si="27"/>
        <v>9455.728587319245</v>
      </c>
      <c r="EF16" s="2">
        <f t="shared" si="28"/>
        <v>100</v>
      </c>
      <c r="EG16" s="2"/>
      <c r="EH16" s="2">
        <v>5434.9</v>
      </c>
      <c r="EI16" s="2">
        <v>5434.9</v>
      </c>
      <c r="EJ16" s="4"/>
      <c r="EK16" s="2">
        <f t="shared" si="29"/>
        <v>100</v>
      </c>
      <c r="EL16" s="2">
        <v>1997</v>
      </c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5"/>
      <c r="FC16" s="5"/>
      <c r="FD16" s="4"/>
      <c r="FE16" s="2"/>
      <c r="FF16" s="2"/>
      <c r="FG16" s="2"/>
      <c r="FH16" s="2"/>
      <c r="FI16" s="2"/>
      <c r="FJ16" s="2"/>
      <c r="FK16" s="2"/>
      <c r="FL16" s="4"/>
      <c r="FM16" s="4"/>
      <c r="FN16" s="4"/>
      <c r="FO16" s="4"/>
      <c r="FP16" s="2"/>
      <c r="FQ16" s="5">
        <v>127594</v>
      </c>
      <c r="FR16" s="5">
        <v>124493.8</v>
      </c>
      <c r="FS16" s="2"/>
      <c r="FT16" s="2">
        <f>FR16/FQ16*100</f>
        <v>97.57026192454191</v>
      </c>
      <c r="FU16" s="2">
        <v>1563.5</v>
      </c>
      <c r="FV16" s="5">
        <v>1563.5</v>
      </c>
      <c r="FW16" s="5">
        <v>1563.5</v>
      </c>
      <c r="FX16" s="2">
        <f t="shared" si="38"/>
        <v>100</v>
      </c>
      <c r="FY16" s="2">
        <f t="shared" si="39"/>
        <v>100</v>
      </c>
      <c r="FZ16" s="2"/>
      <c r="GA16" s="2"/>
      <c r="GB16" s="5"/>
      <c r="GC16" s="2"/>
      <c r="GD16" s="4"/>
      <c r="GE16" s="2"/>
      <c r="GF16" s="2"/>
      <c r="GG16" s="2"/>
      <c r="GH16" s="2"/>
      <c r="GI16" s="2"/>
      <c r="GJ16" s="2"/>
      <c r="GK16" s="5"/>
      <c r="GL16" s="5"/>
      <c r="GM16" s="2"/>
      <c r="GN16" s="2"/>
      <c r="GO16" s="2"/>
      <c r="GP16" s="2"/>
      <c r="GQ16" s="2"/>
      <c r="GR16" s="4"/>
      <c r="GS16" s="4"/>
      <c r="GT16" s="2"/>
      <c r="GU16" s="2"/>
      <c r="GV16" s="2"/>
      <c r="GW16" s="2"/>
      <c r="GX16" s="2"/>
      <c r="GY16" s="2"/>
      <c r="GZ16" s="2"/>
      <c r="HA16" s="2"/>
      <c r="HB16" s="4"/>
      <c r="HC16" s="4"/>
      <c r="HD16" s="2"/>
      <c r="HE16" s="2">
        <v>2407.6</v>
      </c>
      <c r="HF16" s="2">
        <v>2407.6</v>
      </c>
      <c r="HG16" s="2"/>
      <c r="HH16" s="2">
        <f t="shared" si="46"/>
        <v>100</v>
      </c>
      <c r="HI16" s="2">
        <v>92710.399999999994</v>
      </c>
      <c r="HJ16" s="2">
        <v>515755.9</v>
      </c>
      <c r="HK16" s="2">
        <v>502078.6</v>
      </c>
      <c r="HL16" s="2">
        <f t="shared" si="47"/>
        <v>541.55585565373462</v>
      </c>
      <c r="HM16" s="2">
        <f t="shared" si="48"/>
        <v>97.34810595477434</v>
      </c>
      <c r="HN16" s="2">
        <v>22753.5</v>
      </c>
      <c r="HO16" s="2">
        <v>22753.5</v>
      </c>
      <c r="HP16" s="2">
        <v>18980.5</v>
      </c>
      <c r="HQ16" s="2">
        <f t="shared" si="49"/>
        <v>83.417935702199657</v>
      </c>
      <c r="HR16" s="2">
        <f t="shared" si="50"/>
        <v>83.417935702199657</v>
      </c>
      <c r="HS16" s="2"/>
      <c r="HT16" s="5"/>
      <c r="HU16" s="5"/>
      <c r="HV16" s="4"/>
      <c r="HW16" s="4"/>
      <c r="HX16" s="4"/>
      <c r="HY16" s="4"/>
      <c r="HZ16" s="4"/>
      <c r="IA16" s="4"/>
      <c r="IB16" s="4"/>
      <c r="IC16" s="2"/>
      <c r="ID16" s="2">
        <v>3923.8</v>
      </c>
      <c r="IE16" s="2">
        <v>804.5</v>
      </c>
      <c r="IF16" s="2"/>
      <c r="IG16" s="2">
        <f t="shared" si="55"/>
        <v>20.503083745348896</v>
      </c>
      <c r="IH16" s="2"/>
      <c r="II16" s="2">
        <v>6137.2</v>
      </c>
      <c r="IJ16" s="2">
        <v>1258.3</v>
      </c>
      <c r="IK16" s="2"/>
      <c r="IL16" s="2">
        <f t="shared" si="56"/>
        <v>20.502835169132503</v>
      </c>
      <c r="IM16" s="2"/>
      <c r="IN16" s="2">
        <v>348136.1</v>
      </c>
      <c r="IO16" s="2">
        <v>348076.4</v>
      </c>
      <c r="IP16" s="2"/>
      <c r="IQ16" s="2">
        <f t="shared" si="57"/>
        <v>99.982851534213211</v>
      </c>
      <c r="IR16" s="2"/>
      <c r="IS16" s="2"/>
      <c r="IT16" s="2"/>
      <c r="IU16" s="2"/>
      <c r="IV16" s="2"/>
      <c r="IW16" s="2">
        <v>552</v>
      </c>
      <c r="IX16" s="2">
        <v>1497</v>
      </c>
      <c r="IY16" s="2">
        <v>1497</v>
      </c>
      <c r="IZ16" s="2">
        <f t="shared" si="59"/>
        <v>271.19565217391306</v>
      </c>
      <c r="JA16" s="2">
        <f t="shared" si="60"/>
        <v>100</v>
      </c>
      <c r="JB16" s="2">
        <v>28.8</v>
      </c>
      <c r="JC16" s="2">
        <v>78</v>
      </c>
      <c r="JD16" s="2">
        <v>78</v>
      </c>
      <c r="JE16" s="2">
        <f t="shared" si="61"/>
        <v>270.83333333333337</v>
      </c>
      <c r="JF16" s="2">
        <f t="shared" si="62"/>
        <v>100</v>
      </c>
      <c r="JG16" s="2"/>
      <c r="JH16" s="2"/>
      <c r="JI16" s="2"/>
      <c r="JJ16" s="2"/>
      <c r="JK16" s="2"/>
      <c r="JL16" s="2"/>
      <c r="JM16" s="5"/>
      <c r="JN16" s="5"/>
      <c r="JO16" s="2"/>
      <c r="JP16" s="2"/>
      <c r="JQ16" s="2"/>
      <c r="JR16" s="5"/>
      <c r="JS16" s="5"/>
      <c r="JT16" s="4"/>
      <c r="JU16" s="4"/>
      <c r="JV16" s="2">
        <v>4575.2</v>
      </c>
      <c r="JW16" s="5">
        <v>17738.7</v>
      </c>
      <c r="JX16" s="5">
        <v>16112</v>
      </c>
      <c r="JY16" s="2">
        <f t="shared" si="66"/>
        <v>352.15946843853823</v>
      </c>
      <c r="JZ16" s="2">
        <f t="shared" si="67"/>
        <v>90.829654935254553</v>
      </c>
      <c r="KA16" s="2"/>
      <c r="KB16" s="5"/>
      <c r="KC16" s="5"/>
      <c r="KD16" s="2"/>
      <c r="KE16" s="2"/>
      <c r="KF16" s="2">
        <v>12699</v>
      </c>
      <c r="KG16" s="5">
        <v>10723.1</v>
      </c>
      <c r="KH16" s="5">
        <v>10723.1</v>
      </c>
      <c r="KI16" s="2">
        <f t="shared" si="69"/>
        <v>84.440507126545413</v>
      </c>
      <c r="KJ16" s="2">
        <f t="shared" si="70"/>
        <v>100</v>
      </c>
      <c r="KK16" s="2"/>
      <c r="KL16" s="2">
        <v>6855.8</v>
      </c>
      <c r="KM16" s="2">
        <v>6855.8</v>
      </c>
      <c r="KN16" s="2"/>
      <c r="KO16" s="2">
        <f t="shared" si="71"/>
        <v>100</v>
      </c>
      <c r="KP16" s="2"/>
      <c r="KQ16" s="2">
        <v>3735.9</v>
      </c>
      <c r="KR16" s="2">
        <v>3735.9</v>
      </c>
      <c r="KS16" s="2"/>
      <c r="KT16" s="2">
        <f t="shared" si="72"/>
        <v>100</v>
      </c>
      <c r="KU16" s="2"/>
      <c r="KV16" s="2"/>
      <c r="KW16" s="2"/>
      <c r="KX16" s="2"/>
      <c r="KY16" s="2"/>
      <c r="KZ16" s="2"/>
      <c r="LA16" s="5"/>
      <c r="LB16" s="5"/>
      <c r="LC16" s="2"/>
      <c r="LD16" s="2"/>
      <c r="LE16" s="2"/>
      <c r="LF16" s="2"/>
      <c r="LG16" s="2"/>
      <c r="LH16" s="2"/>
      <c r="LI16" s="2"/>
      <c r="LJ16" s="2"/>
      <c r="LK16" s="2"/>
      <c r="LL16" s="2"/>
      <c r="LM16" s="2"/>
      <c r="LN16" s="2"/>
      <c r="LO16" s="2">
        <v>40110.9</v>
      </c>
      <c r="LP16" s="2">
        <v>40110.9</v>
      </c>
      <c r="LQ16" s="2">
        <v>39695.1</v>
      </c>
      <c r="LR16" s="2">
        <f t="shared" si="73"/>
        <v>98.963374045458963</v>
      </c>
      <c r="LS16" s="2">
        <f t="shared" si="94"/>
        <v>98.963374045458963</v>
      </c>
      <c r="LT16" s="2"/>
      <c r="LU16" s="2"/>
      <c r="LV16" s="2"/>
      <c r="LW16" s="2"/>
      <c r="LX16" s="2"/>
      <c r="LY16" s="2">
        <v>4560.1000000000004</v>
      </c>
      <c r="LZ16" s="2"/>
      <c r="MA16" s="2"/>
      <c r="MB16" s="2"/>
      <c r="MC16" s="2"/>
      <c r="MD16" s="2"/>
      <c r="ME16" s="2">
        <v>4015.5</v>
      </c>
      <c r="MF16" s="2">
        <v>4015.5</v>
      </c>
      <c r="MG16" s="2"/>
      <c r="MH16" s="2">
        <f t="shared" si="77"/>
        <v>100</v>
      </c>
      <c r="MI16" s="2"/>
      <c r="MJ16" s="2">
        <v>544.6</v>
      </c>
      <c r="MK16" s="2">
        <v>544.6</v>
      </c>
      <c r="ML16" s="2"/>
      <c r="MM16" s="2">
        <f t="shared" si="78"/>
        <v>100</v>
      </c>
      <c r="MN16" s="2">
        <v>38921.300000000003</v>
      </c>
      <c r="MO16" s="2">
        <v>38921.300000000003</v>
      </c>
      <c r="MP16" s="2">
        <v>38921.300000000003</v>
      </c>
      <c r="MQ16" s="2">
        <f t="shared" si="80"/>
        <v>100</v>
      </c>
      <c r="MR16" s="2">
        <f t="shared" si="81"/>
        <v>100</v>
      </c>
      <c r="MS16" s="2"/>
      <c r="MT16" s="2"/>
      <c r="MU16" s="2"/>
      <c r="MV16" s="4"/>
      <c r="MW16" s="4"/>
      <c r="MX16" s="2"/>
      <c r="MY16" s="2"/>
      <c r="MZ16" s="2"/>
      <c r="NA16" s="2"/>
      <c r="NB16" s="2"/>
      <c r="NC16" s="2"/>
      <c r="ND16" s="2"/>
      <c r="NE16" s="2"/>
      <c r="NF16" s="4"/>
      <c r="NG16" s="4"/>
      <c r="NH16" s="2"/>
      <c r="NI16" s="2"/>
      <c r="NJ16" s="2"/>
      <c r="NK16" s="4"/>
      <c r="NL16" s="4"/>
      <c r="NM16" s="2"/>
      <c r="NN16" s="2"/>
      <c r="NO16" s="2"/>
      <c r="NP16" s="4"/>
      <c r="NQ16" s="4"/>
      <c r="NR16" s="2"/>
      <c r="NS16" s="2"/>
      <c r="NT16" s="2"/>
      <c r="NU16" s="2"/>
      <c r="NV16" s="2"/>
      <c r="NW16" s="2">
        <v>47</v>
      </c>
      <c r="NX16" s="2">
        <v>47</v>
      </c>
      <c r="NY16" s="2">
        <v>47</v>
      </c>
      <c r="NZ16" s="2">
        <f t="shared" si="84"/>
        <v>100</v>
      </c>
      <c r="OA16" s="2">
        <f t="shared" si="85"/>
        <v>100</v>
      </c>
      <c r="OB16" s="2"/>
      <c r="OC16" s="2"/>
      <c r="OD16" s="2"/>
      <c r="OE16" s="4"/>
      <c r="OF16" s="4"/>
      <c r="OG16" s="2"/>
      <c r="OH16" s="2"/>
      <c r="OI16" s="2"/>
      <c r="OJ16" s="4"/>
      <c r="OK16" s="4"/>
      <c r="OL16" s="2">
        <v>80</v>
      </c>
      <c r="OM16" s="2">
        <v>80</v>
      </c>
      <c r="ON16" s="2">
        <v>80</v>
      </c>
      <c r="OO16" s="2">
        <f t="shared" si="89"/>
        <v>100</v>
      </c>
      <c r="OP16" s="2">
        <f t="shared" si="90"/>
        <v>100</v>
      </c>
    </row>
    <row r="17" spans="1:406" ht="12.75" customHeight="1" x14ac:dyDescent="0.2">
      <c r="A17" s="1" t="s">
        <v>11</v>
      </c>
      <c r="B17" s="2">
        <f t="shared" si="91"/>
        <v>240725.59999999998</v>
      </c>
      <c r="C17" s="2">
        <f t="shared" si="92"/>
        <v>786465.49999999988</v>
      </c>
      <c r="D17" s="2">
        <f t="shared" si="93"/>
        <v>605419.49999999988</v>
      </c>
      <c r="E17" s="2">
        <f t="shared" si="0"/>
        <v>251.49776342856759</v>
      </c>
      <c r="F17" s="2">
        <f t="shared" si="1"/>
        <v>76.979791230511694</v>
      </c>
      <c r="G17" s="2"/>
      <c r="H17" s="2"/>
      <c r="I17" s="2"/>
      <c r="J17" s="2"/>
      <c r="K17" s="2"/>
      <c r="L17" s="2">
        <v>5045</v>
      </c>
      <c r="M17" s="2">
        <v>4963</v>
      </c>
      <c r="N17" s="2">
        <v>4962.6000000000004</v>
      </c>
      <c r="O17" s="2">
        <f t="shared" si="4"/>
        <v>98.366699702675916</v>
      </c>
      <c r="P17" s="2">
        <f t="shared" si="5"/>
        <v>99.991940358654048</v>
      </c>
      <c r="Q17" s="2"/>
      <c r="R17" s="5"/>
      <c r="S17" s="5"/>
      <c r="T17" s="2"/>
      <c r="U17" s="2"/>
      <c r="V17" s="2"/>
      <c r="W17" s="5"/>
      <c r="X17" s="5"/>
      <c r="Y17" s="2"/>
      <c r="Z17" s="2"/>
      <c r="AA17" s="2"/>
      <c r="AB17" s="2"/>
      <c r="AC17" s="2"/>
      <c r="AD17" s="2"/>
      <c r="AE17" s="2"/>
      <c r="AF17" s="2"/>
      <c r="AG17" s="5">
        <v>250</v>
      </c>
      <c r="AH17" s="5">
        <v>250</v>
      </c>
      <c r="AI17" s="2"/>
      <c r="AJ17" s="2">
        <f>AH17/AG17*100</f>
        <v>100</v>
      </c>
      <c r="AK17" s="2"/>
      <c r="AL17" s="2"/>
      <c r="AM17" s="5"/>
      <c r="AN17" s="2"/>
      <c r="AO17" s="4"/>
      <c r="AP17" s="2"/>
      <c r="AQ17" s="2"/>
      <c r="AR17" s="2"/>
      <c r="AS17" s="4"/>
      <c r="AT17" s="4"/>
      <c r="AU17" s="2"/>
      <c r="AV17" s="2"/>
      <c r="AW17" s="2"/>
      <c r="AX17" s="4"/>
      <c r="AY17" s="4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5"/>
      <c r="BV17" s="5"/>
      <c r="BW17" s="2"/>
      <c r="BX17" s="2"/>
      <c r="BY17" s="2"/>
      <c r="BZ17" s="5"/>
      <c r="CA17" s="5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4"/>
      <c r="CM17" s="4"/>
      <c r="CN17" s="2"/>
      <c r="CO17" s="2"/>
      <c r="CP17" s="2"/>
      <c r="CQ17" s="4"/>
      <c r="CR17" s="4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6"/>
      <c r="DE17" s="6"/>
      <c r="DF17" s="4"/>
      <c r="DG17" s="4"/>
      <c r="DH17" s="2"/>
      <c r="DI17" s="5"/>
      <c r="DJ17" s="5"/>
      <c r="DK17" s="4"/>
      <c r="DL17" s="4"/>
      <c r="DM17" s="2"/>
      <c r="DN17" s="2">
        <v>299.39999999999998</v>
      </c>
      <c r="DO17" s="2">
        <v>299.39999999999998</v>
      </c>
      <c r="DP17" s="2"/>
      <c r="DQ17" s="2">
        <f t="shared" si="24"/>
        <v>100</v>
      </c>
      <c r="DR17" s="2"/>
      <c r="DS17" s="2">
        <v>84.6</v>
      </c>
      <c r="DT17" s="2">
        <v>84.6</v>
      </c>
      <c r="DU17" s="2"/>
      <c r="DV17" s="2">
        <f t="shared" si="25"/>
        <v>100</v>
      </c>
      <c r="DW17" s="2"/>
      <c r="DX17" s="2">
        <v>16.100000000000001</v>
      </c>
      <c r="DY17" s="2">
        <v>16.100000000000001</v>
      </c>
      <c r="DZ17" s="2"/>
      <c r="EA17" s="2">
        <f t="shared" si="26"/>
        <v>100</v>
      </c>
      <c r="EB17" s="2">
        <v>65</v>
      </c>
      <c r="EC17" s="2"/>
      <c r="ED17" s="2"/>
      <c r="EE17" s="2"/>
      <c r="EF17" s="2"/>
      <c r="EG17" s="2"/>
      <c r="EH17" s="2"/>
      <c r="EI17" s="2"/>
      <c r="EJ17" s="4"/>
      <c r="EK17" s="4"/>
      <c r="EL17" s="2">
        <v>1688.4</v>
      </c>
      <c r="EM17" s="4"/>
      <c r="EN17" s="4"/>
      <c r="EO17" s="4"/>
      <c r="EP17" s="4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5"/>
      <c r="FC17" s="5"/>
      <c r="FD17" s="4"/>
      <c r="FE17" s="2"/>
      <c r="FF17" s="2"/>
      <c r="FG17" s="2"/>
      <c r="FH17" s="2"/>
      <c r="FI17" s="2"/>
      <c r="FJ17" s="2"/>
      <c r="FK17" s="2"/>
      <c r="FL17" s="4"/>
      <c r="FM17" s="4"/>
      <c r="FN17" s="4"/>
      <c r="FO17" s="4"/>
      <c r="FP17" s="2"/>
      <c r="FQ17" s="5"/>
      <c r="FR17" s="5"/>
      <c r="FS17" s="4"/>
      <c r="FT17" s="4"/>
      <c r="FU17" s="2">
        <v>572.9</v>
      </c>
      <c r="FV17" s="5">
        <v>572.9</v>
      </c>
      <c r="FW17" s="5">
        <v>572.9</v>
      </c>
      <c r="FX17" s="2">
        <f t="shared" si="38"/>
        <v>100</v>
      </c>
      <c r="FY17" s="2">
        <f t="shared" si="39"/>
        <v>100</v>
      </c>
      <c r="FZ17" s="2"/>
      <c r="GA17" s="2"/>
      <c r="GB17" s="5"/>
      <c r="GC17" s="2"/>
      <c r="GD17" s="4"/>
      <c r="GE17" s="2"/>
      <c r="GF17" s="2"/>
      <c r="GG17" s="2"/>
      <c r="GH17" s="2"/>
      <c r="GI17" s="2"/>
      <c r="GJ17" s="2"/>
      <c r="GK17" s="5"/>
      <c r="GL17" s="5"/>
      <c r="GM17" s="2"/>
      <c r="GN17" s="2"/>
      <c r="GO17" s="2"/>
      <c r="GP17" s="2"/>
      <c r="GQ17" s="2"/>
      <c r="GR17" s="4"/>
      <c r="GS17" s="4"/>
      <c r="GT17" s="2"/>
      <c r="GU17" s="2"/>
      <c r="GV17" s="2"/>
      <c r="GW17" s="2"/>
      <c r="GX17" s="2"/>
      <c r="GY17" s="2"/>
      <c r="GZ17" s="2"/>
      <c r="HA17" s="2"/>
      <c r="HB17" s="4"/>
      <c r="HC17" s="4"/>
      <c r="HD17" s="2">
        <v>53650.3</v>
      </c>
      <c r="HE17" s="2">
        <v>48951.8</v>
      </c>
      <c r="HF17" s="2">
        <v>46418.400000000001</v>
      </c>
      <c r="HG17" s="2">
        <f t="shared" si="45"/>
        <v>86.520299047722006</v>
      </c>
      <c r="HH17" s="2">
        <f t="shared" si="46"/>
        <v>94.82470511809575</v>
      </c>
      <c r="HI17" s="2">
        <v>38304.199999999997</v>
      </c>
      <c r="HJ17" s="2">
        <v>428743</v>
      </c>
      <c r="HK17" s="2">
        <v>250875.2</v>
      </c>
      <c r="HL17" s="2">
        <f t="shared" si="47"/>
        <v>654.95480913320216</v>
      </c>
      <c r="HM17" s="2">
        <f t="shared" si="48"/>
        <v>58.514121513354155</v>
      </c>
      <c r="HN17" s="2">
        <v>9400.7999999999993</v>
      </c>
      <c r="HO17" s="2">
        <v>9400.7999999999993</v>
      </c>
      <c r="HP17" s="2">
        <v>8883.5</v>
      </c>
      <c r="HQ17" s="2">
        <f t="shared" si="49"/>
        <v>94.497276827504052</v>
      </c>
      <c r="HR17" s="2">
        <f t="shared" si="50"/>
        <v>94.497276827504052</v>
      </c>
      <c r="HS17" s="2"/>
      <c r="HT17" s="5"/>
      <c r="HU17" s="5"/>
      <c r="HV17" s="4"/>
      <c r="HW17" s="4"/>
      <c r="HX17" s="4"/>
      <c r="HY17" s="4"/>
      <c r="HZ17" s="4"/>
      <c r="IA17" s="4"/>
      <c r="IB17" s="4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>
        <v>143835.79999999999</v>
      </c>
      <c r="IO17" s="2">
        <v>143835.79999999999</v>
      </c>
      <c r="IP17" s="2"/>
      <c r="IQ17" s="2">
        <f t="shared" si="57"/>
        <v>100</v>
      </c>
      <c r="IR17" s="2"/>
      <c r="IS17" s="2">
        <v>113</v>
      </c>
      <c r="IT17" s="2">
        <v>113</v>
      </c>
      <c r="IU17" s="2"/>
      <c r="IV17" s="2">
        <f t="shared" si="58"/>
        <v>100</v>
      </c>
      <c r="IW17" s="2">
        <v>7083.4</v>
      </c>
      <c r="IX17" s="2">
        <v>6175.2</v>
      </c>
      <c r="IY17" s="2">
        <v>6175.2</v>
      </c>
      <c r="IZ17" s="2">
        <f t="shared" si="59"/>
        <v>87.178473614365984</v>
      </c>
      <c r="JA17" s="2">
        <f t="shared" si="60"/>
        <v>100</v>
      </c>
      <c r="JB17" s="2">
        <v>369</v>
      </c>
      <c r="JC17" s="2">
        <v>321.8</v>
      </c>
      <c r="JD17" s="2">
        <v>321.8</v>
      </c>
      <c r="JE17" s="2">
        <f t="shared" si="61"/>
        <v>87.208672086720867</v>
      </c>
      <c r="JF17" s="2">
        <f t="shared" si="62"/>
        <v>100</v>
      </c>
      <c r="JG17" s="2"/>
      <c r="JH17" s="2"/>
      <c r="JI17" s="2"/>
      <c r="JJ17" s="2"/>
      <c r="JK17" s="2"/>
      <c r="JL17" s="2"/>
      <c r="JM17" s="5"/>
      <c r="JN17" s="5"/>
      <c r="JO17" s="2"/>
      <c r="JP17" s="2"/>
      <c r="JQ17" s="2"/>
      <c r="JR17" s="5"/>
      <c r="JS17" s="5"/>
      <c r="JT17" s="4"/>
      <c r="JU17" s="4"/>
      <c r="JV17" s="2">
        <v>50000</v>
      </c>
      <c r="JW17" s="5">
        <v>50000</v>
      </c>
      <c r="JX17" s="5">
        <v>49902.400000000001</v>
      </c>
      <c r="JY17" s="2">
        <f t="shared" si="66"/>
        <v>99.8048</v>
      </c>
      <c r="JZ17" s="2">
        <f t="shared" si="67"/>
        <v>99.8048</v>
      </c>
      <c r="KA17" s="2"/>
      <c r="KB17" s="5"/>
      <c r="KC17" s="5"/>
      <c r="KD17" s="2"/>
      <c r="KE17" s="2"/>
      <c r="KF17" s="2">
        <v>12433.5</v>
      </c>
      <c r="KG17" s="5">
        <v>11871.7</v>
      </c>
      <c r="KH17" s="5">
        <v>11871.7</v>
      </c>
      <c r="KI17" s="2">
        <f t="shared" si="69"/>
        <v>95.481561909357794</v>
      </c>
      <c r="KJ17" s="2">
        <f t="shared" si="70"/>
        <v>100</v>
      </c>
      <c r="KK17" s="2"/>
      <c r="KL17" s="2">
        <v>7590.1</v>
      </c>
      <c r="KM17" s="2">
        <v>7590.1</v>
      </c>
      <c r="KN17" s="2"/>
      <c r="KO17" s="2">
        <f t="shared" si="71"/>
        <v>100</v>
      </c>
      <c r="KP17" s="2"/>
      <c r="KQ17" s="2">
        <v>3657.8</v>
      </c>
      <c r="KR17" s="2">
        <v>3643.7</v>
      </c>
      <c r="KS17" s="2"/>
      <c r="KT17" s="2">
        <f t="shared" si="72"/>
        <v>99.614522390507943</v>
      </c>
      <c r="KU17" s="2"/>
      <c r="KV17" s="2"/>
      <c r="KW17" s="2"/>
      <c r="KX17" s="2"/>
      <c r="KY17" s="2"/>
      <c r="KZ17" s="2"/>
      <c r="LA17" s="5"/>
      <c r="LB17" s="5"/>
      <c r="LC17" s="2"/>
      <c r="LD17" s="2"/>
      <c r="LE17" s="2"/>
      <c r="LF17" s="2"/>
      <c r="LG17" s="2"/>
      <c r="LH17" s="2"/>
      <c r="LI17" s="2"/>
      <c r="LJ17" s="2"/>
      <c r="LK17" s="2"/>
      <c r="LL17" s="2"/>
      <c r="LM17" s="2"/>
      <c r="LN17" s="2"/>
      <c r="LO17" s="2">
        <v>33058.1</v>
      </c>
      <c r="LP17" s="2">
        <v>34672.400000000001</v>
      </c>
      <c r="LQ17" s="2">
        <v>34672.400000000001</v>
      </c>
      <c r="LR17" s="2">
        <f t="shared" si="73"/>
        <v>104.88322075376384</v>
      </c>
      <c r="LS17" s="2">
        <f t="shared" si="94"/>
        <v>100</v>
      </c>
      <c r="LT17" s="2"/>
      <c r="LU17" s="2"/>
      <c r="LV17" s="2"/>
      <c r="LW17" s="2"/>
      <c r="LX17" s="2"/>
      <c r="LY17" s="2">
        <v>4990.1000000000004</v>
      </c>
      <c r="LZ17" s="2"/>
      <c r="MA17" s="2"/>
      <c r="MB17" s="2"/>
      <c r="MC17" s="2"/>
      <c r="MD17" s="2"/>
      <c r="ME17" s="2">
        <v>3985</v>
      </c>
      <c r="MF17" s="2">
        <v>3985</v>
      </c>
      <c r="MG17" s="2"/>
      <c r="MH17" s="2">
        <f t="shared" si="77"/>
        <v>100</v>
      </c>
      <c r="MI17" s="2"/>
      <c r="MJ17" s="2">
        <v>1005.1</v>
      </c>
      <c r="MK17" s="2">
        <v>989.7</v>
      </c>
      <c r="ML17" s="2"/>
      <c r="MM17" s="2">
        <f t="shared" si="78"/>
        <v>98.467814147845985</v>
      </c>
      <c r="MN17" s="2">
        <v>22608.400000000001</v>
      </c>
      <c r="MO17" s="2">
        <v>29325.5</v>
      </c>
      <c r="MP17" s="2">
        <v>29325.5</v>
      </c>
      <c r="MQ17" s="2">
        <f t="shared" si="80"/>
        <v>129.71063852373453</v>
      </c>
      <c r="MR17" s="2">
        <f t="shared" si="81"/>
        <v>100</v>
      </c>
      <c r="MS17" s="2"/>
      <c r="MT17" s="2"/>
      <c r="MU17" s="2"/>
      <c r="MV17" s="4"/>
      <c r="MW17" s="4"/>
      <c r="MX17" s="2"/>
      <c r="MY17" s="2"/>
      <c r="MZ17" s="2"/>
      <c r="NA17" s="2"/>
      <c r="NB17" s="2"/>
      <c r="NC17" s="2"/>
      <c r="ND17" s="2"/>
      <c r="NE17" s="2"/>
      <c r="NF17" s="4"/>
      <c r="NG17" s="4"/>
      <c r="NH17" s="2"/>
      <c r="NI17" s="2"/>
      <c r="NJ17" s="2"/>
      <c r="NK17" s="4"/>
      <c r="NL17" s="4"/>
      <c r="NM17" s="2"/>
      <c r="NN17" s="2"/>
      <c r="NO17" s="2"/>
      <c r="NP17" s="4"/>
      <c r="NQ17" s="4"/>
      <c r="NR17" s="2">
        <v>434.3</v>
      </c>
      <c r="NS17" s="2">
        <v>434.3</v>
      </c>
      <c r="NT17" s="2">
        <v>434.3</v>
      </c>
      <c r="NU17" s="2">
        <f t="shared" si="82"/>
        <v>100</v>
      </c>
      <c r="NV17" s="2">
        <f t="shared" si="83"/>
        <v>100</v>
      </c>
      <c r="NW17" s="2">
        <v>116.2</v>
      </c>
      <c r="NX17" s="2">
        <v>116.2</v>
      </c>
      <c r="NY17" s="2">
        <v>116.2</v>
      </c>
      <c r="NZ17" s="2">
        <f t="shared" si="84"/>
        <v>100</v>
      </c>
      <c r="OA17" s="2">
        <f t="shared" si="85"/>
        <v>100</v>
      </c>
      <c r="OB17" s="2">
        <v>826</v>
      </c>
      <c r="OC17" s="2"/>
      <c r="OD17" s="2"/>
      <c r="OE17" s="4"/>
      <c r="OF17" s="4"/>
      <c r="OG17" s="2"/>
      <c r="OH17" s="2"/>
      <c r="OI17" s="2"/>
      <c r="OJ17" s="4"/>
      <c r="OK17" s="4"/>
      <c r="OL17" s="2">
        <v>80</v>
      </c>
      <c r="OM17" s="2">
        <v>80</v>
      </c>
      <c r="ON17" s="2">
        <v>80</v>
      </c>
      <c r="OO17" s="2"/>
      <c r="OP17" s="2"/>
    </row>
    <row r="18" spans="1:406" ht="12.75" customHeight="1" x14ac:dyDescent="0.2">
      <c r="A18" s="1" t="s">
        <v>12</v>
      </c>
      <c r="B18" s="2">
        <f t="shared" si="91"/>
        <v>298917.59999999998</v>
      </c>
      <c r="C18" s="2">
        <f t="shared" si="92"/>
        <v>758272.50000000012</v>
      </c>
      <c r="D18" s="2">
        <f t="shared" si="93"/>
        <v>330823.99999999988</v>
      </c>
      <c r="E18" s="2">
        <f t="shared" si="0"/>
        <v>110.67397838066407</v>
      </c>
      <c r="F18" s="2">
        <f t="shared" si="1"/>
        <v>43.628642737274511</v>
      </c>
      <c r="G18" s="2">
        <v>2520</v>
      </c>
      <c r="H18" s="2"/>
      <c r="I18" s="2"/>
      <c r="J18" s="2"/>
      <c r="K18" s="2"/>
      <c r="L18" s="2">
        <v>5617.1</v>
      </c>
      <c r="M18" s="2">
        <v>4555.3</v>
      </c>
      <c r="N18" s="2">
        <v>4555.3</v>
      </c>
      <c r="O18" s="2">
        <f t="shared" si="4"/>
        <v>81.097007352548474</v>
      </c>
      <c r="P18" s="2">
        <f t="shared" si="5"/>
        <v>100</v>
      </c>
      <c r="Q18" s="2"/>
      <c r="R18" s="5"/>
      <c r="S18" s="5"/>
      <c r="T18" s="2"/>
      <c r="U18" s="2"/>
      <c r="V18" s="2"/>
      <c r="W18" s="5"/>
      <c r="X18" s="5"/>
      <c r="Y18" s="2"/>
      <c r="Z18" s="2"/>
      <c r="AA18" s="2"/>
      <c r="AB18" s="2"/>
      <c r="AC18" s="2"/>
      <c r="AD18" s="2"/>
      <c r="AE18" s="2"/>
      <c r="AF18" s="2"/>
      <c r="AG18" s="5"/>
      <c r="AH18" s="5"/>
      <c r="AI18" s="2"/>
      <c r="AJ18" s="2"/>
      <c r="AK18" s="2"/>
      <c r="AL18" s="2"/>
      <c r="AM18" s="5"/>
      <c r="AN18" s="2"/>
      <c r="AO18" s="4"/>
      <c r="AP18" s="2"/>
      <c r="AQ18" s="2"/>
      <c r="AR18" s="2"/>
      <c r="AS18" s="4"/>
      <c r="AT18" s="4"/>
      <c r="AU18" s="2">
        <v>62180.800000000003</v>
      </c>
      <c r="AV18" s="2"/>
      <c r="AW18" s="2"/>
      <c r="AX18" s="4"/>
      <c r="AY18" s="4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5"/>
      <c r="BV18" s="5"/>
      <c r="BW18" s="2"/>
      <c r="BX18" s="2"/>
      <c r="BY18" s="2"/>
      <c r="BZ18" s="5"/>
      <c r="CA18" s="5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4"/>
      <c r="CM18" s="4"/>
      <c r="CN18" s="2"/>
      <c r="CO18" s="2"/>
      <c r="CP18" s="2"/>
      <c r="CQ18" s="4"/>
      <c r="CR18" s="4"/>
      <c r="CS18" s="2"/>
      <c r="CT18" s="2">
        <v>55236.5</v>
      </c>
      <c r="CU18" s="2">
        <v>31810.9</v>
      </c>
      <c r="CV18" s="2"/>
      <c r="CW18" s="2">
        <f t="shared" si="20"/>
        <v>57.590361445783131</v>
      </c>
      <c r="CX18" s="2"/>
      <c r="CY18" s="2">
        <v>35315.1</v>
      </c>
      <c r="CZ18" s="2">
        <v>20338.099999999999</v>
      </c>
      <c r="DA18" s="2"/>
      <c r="DB18" s="2">
        <f t="shared" si="21"/>
        <v>57.590379186240447</v>
      </c>
      <c r="DC18" s="2"/>
      <c r="DD18" s="6">
        <v>49448.4</v>
      </c>
      <c r="DE18" s="6">
        <v>304.2</v>
      </c>
      <c r="DF18" s="2"/>
      <c r="DG18" s="2">
        <f t="shared" si="22"/>
        <v>0.61518674011697039</v>
      </c>
      <c r="DH18" s="2"/>
      <c r="DI18" s="5"/>
      <c r="DJ18" s="5"/>
      <c r="DK18" s="4"/>
      <c r="DL18" s="4"/>
      <c r="DM18" s="2"/>
      <c r="DN18" s="2">
        <v>335.9</v>
      </c>
      <c r="DO18" s="2">
        <v>335.9</v>
      </c>
      <c r="DP18" s="2"/>
      <c r="DQ18" s="2">
        <f t="shared" si="24"/>
        <v>100</v>
      </c>
      <c r="DR18" s="2"/>
      <c r="DS18" s="2">
        <v>101.4</v>
      </c>
      <c r="DT18" s="2">
        <v>101.4</v>
      </c>
      <c r="DU18" s="2"/>
      <c r="DV18" s="2">
        <f t="shared" si="25"/>
        <v>100</v>
      </c>
      <c r="DW18" s="2"/>
      <c r="DX18" s="2">
        <v>19.3</v>
      </c>
      <c r="DY18" s="2">
        <v>19.3</v>
      </c>
      <c r="DZ18" s="2"/>
      <c r="EA18" s="2">
        <f t="shared" si="26"/>
        <v>100</v>
      </c>
      <c r="EB18" s="2">
        <v>100</v>
      </c>
      <c r="EC18" s="2"/>
      <c r="ED18" s="2"/>
      <c r="EE18" s="2"/>
      <c r="EF18" s="2"/>
      <c r="EG18" s="2"/>
      <c r="EH18" s="2"/>
      <c r="EI18" s="2"/>
      <c r="EJ18" s="4"/>
      <c r="EK18" s="4"/>
      <c r="EL18" s="2">
        <v>335.9</v>
      </c>
      <c r="EM18" s="4"/>
      <c r="EN18" s="4"/>
      <c r="EO18" s="4"/>
      <c r="EP18" s="4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  <c r="FB18" s="5"/>
      <c r="FC18" s="5"/>
      <c r="FD18" s="4"/>
      <c r="FE18" s="2"/>
      <c r="FF18" s="2"/>
      <c r="FG18" s="2"/>
      <c r="FH18" s="2"/>
      <c r="FI18" s="2"/>
      <c r="FJ18" s="2"/>
      <c r="FK18" s="2"/>
      <c r="FL18" s="4"/>
      <c r="FM18" s="4"/>
      <c r="FN18" s="4"/>
      <c r="FO18" s="4"/>
      <c r="FP18" s="2"/>
      <c r="FQ18" s="5"/>
      <c r="FR18" s="5"/>
      <c r="FS18" s="4"/>
      <c r="FT18" s="4"/>
      <c r="FU18" s="2">
        <v>755.4</v>
      </c>
      <c r="FV18" s="5">
        <v>755.4</v>
      </c>
      <c r="FW18" s="5">
        <v>755.4</v>
      </c>
      <c r="FX18" s="2">
        <f t="shared" si="38"/>
        <v>100</v>
      </c>
      <c r="FY18" s="2">
        <f t="shared" si="39"/>
        <v>100</v>
      </c>
      <c r="FZ18" s="2"/>
      <c r="GA18" s="2"/>
      <c r="GB18" s="5"/>
      <c r="GC18" s="2"/>
      <c r="GD18" s="4"/>
      <c r="GE18" s="2"/>
      <c r="GF18" s="2"/>
      <c r="GG18" s="2"/>
      <c r="GH18" s="2"/>
      <c r="GI18" s="2"/>
      <c r="GJ18" s="2"/>
      <c r="GK18" s="5"/>
      <c r="GL18" s="5"/>
      <c r="GM18" s="2"/>
      <c r="GN18" s="2"/>
      <c r="GO18" s="2"/>
      <c r="GP18" s="2"/>
      <c r="GQ18" s="2"/>
      <c r="GR18" s="4"/>
      <c r="GS18" s="4"/>
      <c r="GT18" s="2"/>
      <c r="GU18" s="2"/>
      <c r="GV18" s="2"/>
      <c r="GW18" s="2"/>
      <c r="GX18" s="2"/>
      <c r="GY18" s="2"/>
      <c r="GZ18" s="2"/>
      <c r="HA18" s="2"/>
      <c r="HB18" s="4"/>
      <c r="HC18" s="4"/>
      <c r="HD18" s="2">
        <v>11925.4</v>
      </c>
      <c r="HE18" s="2">
        <v>11925.4</v>
      </c>
      <c r="HF18" s="2">
        <v>11925.4</v>
      </c>
      <c r="HG18" s="2">
        <f t="shared" si="45"/>
        <v>100</v>
      </c>
      <c r="HH18" s="2">
        <f t="shared" si="46"/>
        <v>100</v>
      </c>
      <c r="HI18" s="2">
        <v>79306.3</v>
      </c>
      <c r="HJ18" s="2">
        <v>19463.8</v>
      </c>
      <c r="HK18" s="2">
        <v>12186.9</v>
      </c>
      <c r="HL18" s="2">
        <f t="shared" si="47"/>
        <v>15.366875014973589</v>
      </c>
      <c r="HM18" s="2">
        <f t="shared" si="48"/>
        <v>62.613158787081659</v>
      </c>
      <c r="HN18" s="2">
        <v>19463.8</v>
      </c>
      <c r="HO18" s="2">
        <v>19463.8</v>
      </c>
      <c r="HP18" s="2">
        <v>5880.2</v>
      </c>
      <c r="HQ18" s="2">
        <f t="shared" si="49"/>
        <v>30.210955722931804</v>
      </c>
      <c r="HR18" s="2">
        <f t="shared" si="50"/>
        <v>30.210955722931804</v>
      </c>
      <c r="HS18" s="2"/>
      <c r="HT18" s="5"/>
      <c r="HU18" s="5"/>
      <c r="HV18" s="4"/>
      <c r="HW18" s="4"/>
      <c r="HX18" s="4"/>
      <c r="HY18" s="4"/>
      <c r="HZ18" s="4"/>
      <c r="IA18" s="4"/>
      <c r="IB18" s="4"/>
      <c r="IC18" s="2"/>
      <c r="ID18" s="2">
        <v>46028.800000000003</v>
      </c>
      <c r="IE18" s="2"/>
      <c r="IF18" s="2"/>
      <c r="IG18" s="2"/>
      <c r="IH18" s="2"/>
      <c r="II18" s="2">
        <v>71993.8</v>
      </c>
      <c r="IJ18" s="2"/>
      <c r="IK18" s="2"/>
      <c r="IL18" s="2"/>
      <c r="IM18" s="2"/>
      <c r="IN18" s="2">
        <v>297802.40000000002</v>
      </c>
      <c r="IO18" s="2">
        <v>98761.8</v>
      </c>
      <c r="IP18" s="2"/>
      <c r="IQ18" s="2">
        <f t="shared" si="57"/>
        <v>33.163533940626401</v>
      </c>
      <c r="IR18" s="2"/>
      <c r="IS18" s="2"/>
      <c r="IT18" s="2"/>
      <c r="IU18" s="2"/>
      <c r="IV18" s="2"/>
      <c r="IW18" s="2">
        <v>2299.8000000000002</v>
      </c>
      <c r="IX18" s="2">
        <v>2806.9</v>
      </c>
      <c r="IY18" s="2">
        <v>2806.9</v>
      </c>
      <c r="IZ18" s="2">
        <f t="shared" si="59"/>
        <v>122.04974345595268</v>
      </c>
      <c r="JA18" s="2">
        <f t="shared" si="60"/>
        <v>100</v>
      </c>
      <c r="JB18" s="2">
        <v>119.8</v>
      </c>
      <c r="JC18" s="2">
        <v>146.30000000000001</v>
      </c>
      <c r="JD18" s="2">
        <v>146.30000000000001</v>
      </c>
      <c r="JE18" s="2">
        <f t="shared" si="61"/>
        <v>122.12020033388984</v>
      </c>
      <c r="JF18" s="2">
        <f t="shared" si="62"/>
        <v>100</v>
      </c>
      <c r="JG18" s="2"/>
      <c r="JH18" s="2"/>
      <c r="JI18" s="2"/>
      <c r="JJ18" s="2"/>
      <c r="JK18" s="2"/>
      <c r="JL18" s="2"/>
      <c r="JM18" s="5"/>
      <c r="JN18" s="5"/>
      <c r="JO18" s="2"/>
      <c r="JP18" s="2"/>
      <c r="JQ18" s="2"/>
      <c r="JR18" s="5"/>
      <c r="JS18" s="5"/>
      <c r="JT18" s="4"/>
      <c r="JU18" s="4"/>
      <c r="JV18" s="2">
        <v>10329.700000000001</v>
      </c>
      <c r="JW18" s="5">
        <v>11238.6</v>
      </c>
      <c r="JX18" s="5">
        <v>11238.6</v>
      </c>
      <c r="JY18" s="2">
        <f t="shared" si="66"/>
        <v>108.79890025847799</v>
      </c>
      <c r="JZ18" s="2">
        <f t="shared" si="67"/>
        <v>100</v>
      </c>
      <c r="KA18" s="2"/>
      <c r="KB18" s="5"/>
      <c r="KC18" s="5"/>
      <c r="KD18" s="2"/>
      <c r="KE18" s="2"/>
      <c r="KF18" s="2">
        <v>10260.799999999999</v>
      </c>
      <c r="KG18" s="5">
        <v>18018.400000000001</v>
      </c>
      <c r="KH18" s="5">
        <v>18018.400000000001</v>
      </c>
      <c r="KI18" s="2">
        <f t="shared" si="69"/>
        <v>175.60424138468738</v>
      </c>
      <c r="KJ18" s="2">
        <f t="shared" si="70"/>
        <v>100</v>
      </c>
      <c r="KK18" s="2"/>
      <c r="KL18" s="2">
        <v>11519.9</v>
      </c>
      <c r="KM18" s="2">
        <v>11519.9</v>
      </c>
      <c r="KN18" s="2"/>
      <c r="KO18" s="2">
        <f t="shared" si="71"/>
        <v>100</v>
      </c>
      <c r="KP18" s="2"/>
      <c r="KQ18" s="2">
        <v>3018.6</v>
      </c>
      <c r="KR18" s="2">
        <v>3018.6</v>
      </c>
      <c r="KS18" s="2"/>
      <c r="KT18" s="2">
        <f t="shared" si="72"/>
        <v>100</v>
      </c>
      <c r="KU18" s="2"/>
      <c r="KV18" s="2"/>
      <c r="KW18" s="2"/>
      <c r="KX18" s="2"/>
      <c r="KY18" s="2"/>
      <c r="KZ18" s="2"/>
      <c r="LA18" s="5"/>
      <c r="LB18" s="5"/>
      <c r="LC18" s="2"/>
      <c r="LD18" s="2"/>
      <c r="LE18" s="2"/>
      <c r="LF18" s="2">
        <v>2970</v>
      </c>
      <c r="LG18" s="2">
        <v>2970</v>
      </c>
      <c r="LH18" s="2"/>
      <c r="LI18" s="2">
        <f>LG18/LF18*100</f>
        <v>100</v>
      </c>
      <c r="LJ18" s="2"/>
      <c r="LK18" s="2"/>
      <c r="LL18" s="2"/>
      <c r="LM18" s="2"/>
      <c r="LN18" s="2"/>
      <c r="LO18" s="2">
        <v>32747.5</v>
      </c>
      <c r="LP18" s="2">
        <v>35153.1</v>
      </c>
      <c r="LQ18" s="2">
        <v>35153.1</v>
      </c>
      <c r="LR18" s="2">
        <f t="shared" si="73"/>
        <v>107.34590426750133</v>
      </c>
      <c r="LS18" s="2">
        <f t="shared" si="94"/>
        <v>100</v>
      </c>
      <c r="LT18" s="2"/>
      <c r="LU18" s="2"/>
      <c r="LV18" s="2"/>
      <c r="LW18" s="2"/>
      <c r="LX18" s="2"/>
      <c r="LY18" s="2">
        <v>4263.8</v>
      </c>
      <c r="LZ18" s="2"/>
      <c r="MA18" s="2"/>
      <c r="MB18" s="2"/>
      <c r="MC18" s="2"/>
      <c r="MD18" s="2"/>
      <c r="ME18" s="2">
        <v>3773.8</v>
      </c>
      <c r="MF18" s="2">
        <v>3767</v>
      </c>
      <c r="MG18" s="2"/>
      <c r="MH18" s="2">
        <f t="shared" si="77"/>
        <v>99.819810270814557</v>
      </c>
      <c r="MI18" s="2"/>
      <c r="MJ18" s="2">
        <v>490</v>
      </c>
      <c r="MK18" s="2">
        <v>489.1</v>
      </c>
      <c r="ML18" s="2"/>
      <c r="MM18" s="2">
        <f t="shared" si="78"/>
        <v>99.816326530612258</v>
      </c>
      <c r="MN18" s="2">
        <v>54252.2</v>
      </c>
      <c r="MO18" s="2">
        <v>54252.2</v>
      </c>
      <c r="MP18" s="2">
        <v>54252.2</v>
      </c>
      <c r="MQ18" s="2">
        <f t="shared" si="80"/>
        <v>100</v>
      </c>
      <c r="MR18" s="2">
        <f t="shared" si="81"/>
        <v>100</v>
      </c>
      <c r="MS18" s="2"/>
      <c r="MT18" s="2"/>
      <c r="MU18" s="2"/>
      <c r="MV18" s="4"/>
      <c r="MW18" s="4"/>
      <c r="MX18" s="2"/>
      <c r="MY18" s="2">
        <v>1970.3</v>
      </c>
      <c r="MZ18" s="2"/>
      <c r="NA18" s="2"/>
      <c r="NB18" s="2"/>
      <c r="NC18" s="2"/>
      <c r="ND18" s="2"/>
      <c r="NE18" s="2"/>
      <c r="NF18" s="4"/>
      <c r="NG18" s="4"/>
      <c r="NH18" s="2"/>
      <c r="NI18" s="2"/>
      <c r="NJ18" s="2"/>
      <c r="NK18" s="4"/>
      <c r="NL18" s="4"/>
      <c r="NM18" s="2"/>
      <c r="NN18" s="2"/>
      <c r="NO18" s="2"/>
      <c r="NP18" s="4"/>
      <c r="NQ18" s="4"/>
      <c r="NR18" s="2">
        <v>288.8</v>
      </c>
      <c r="NS18" s="2">
        <v>288.8</v>
      </c>
      <c r="NT18" s="2">
        <v>288.8</v>
      </c>
      <c r="NU18" s="2">
        <f t="shared" si="82"/>
        <v>100</v>
      </c>
      <c r="NV18" s="2">
        <f t="shared" si="83"/>
        <v>100</v>
      </c>
      <c r="NW18" s="2">
        <v>180.3</v>
      </c>
      <c r="NX18" s="2">
        <v>180.3</v>
      </c>
      <c r="NY18" s="2">
        <v>180.3</v>
      </c>
      <c r="NZ18" s="2">
        <f t="shared" si="84"/>
        <v>100</v>
      </c>
      <c r="OA18" s="2">
        <f t="shared" si="85"/>
        <v>100</v>
      </c>
      <c r="OB18" s="2">
        <v>1970.2</v>
      </c>
      <c r="OC18" s="2"/>
      <c r="OD18" s="2"/>
      <c r="OE18" s="4"/>
      <c r="OF18" s="4"/>
      <c r="OG18" s="2"/>
      <c r="OH18" s="2"/>
      <c r="OI18" s="2"/>
      <c r="OJ18" s="4"/>
      <c r="OK18" s="4"/>
      <c r="OL18" s="2"/>
      <c r="OM18" s="2"/>
      <c r="ON18" s="2"/>
      <c r="OO18" s="2"/>
      <c r="OP18" s="2"/>
    </row>
    <row r="19" spans="1:406" ht="12.75" customHeight="1" x14ac:dyDescent="0.2">
      <c r="A19" s="1" t="s">
        <v>13</v>
      </c>
      <c r="B19" s="2">
        <f t="shared" si="91"/>
        <v>191606.00000000006</v>
      </c>
      <c r="C19" s="2">
        <f t="shared" si="92"/>
        <v>206698.50000000003</v>
      </c>
      <c r="D19" s="2">
        <f t="shared" si="93"/>
        <v>200236.40000000005</v>
      </c>
      <c r="E19" s="2">
        <f t="shared" si="0"/>
        <v>104.50424308215818</v>
      </c>
      <c r="F19" s="2">
        <f t="shared" si="1"/>
        <v>96.87365897672214</v>
      </c>
      <c r="G19" s="2"/>
      <c r="H19" s="2"/>
      <c r="I19" s="2"/>
      <c r="J19" s="2"/>
      <c r="K19" s="2"/>
      <c r="L19" s="2">
        <v>6635.4</v>
      </c>
      <c r="M19" s="2">
        <v>6516.8</v>
      </c>
      <c r="N19" s="2">
        <v>6513.2</v>
      </c>
      <c r="O19" s="2">
        <f t="shared" si="4"/>
        <v>98.158362721162248</v>
      </c>
      <c r="P19" s="2">
        <f t="shared" si="5"/>
        <v>99.944758163515829</v>
      </c>
      <c r="Q19" s="2"/>
      <c r="R19" s="5"/>
      <c r="S19" s="5"/>
      <c r="T19" s="2"/>
      <c r="U19" s="2"/>
      <c r="V19" s="2"/>
      <c r="W19" s="5"/>
      <c r="X19" s="5"/>
      <c r="Y19" s="2"/>
      <c r="Z19" s="2"/>
      <c r="AA19" s="2"/>
      <c r="AB19" s="2"/>
      <c r="AC19" s="2"/>
      <c r="AD19" s="2"/>
      <c r="AE19" s="2"/>
      <c r="AF19" s="2"/>
      <c r="AG19" s="5">
        <v>150</v>
      </c>
      <c r="AH19" s="5">
        <v>150</v>
      </c>
      <c r="AI19" s="2"/>
      <c r="AJ19" s="2">
        <f>AH19/AG19*100</f>
        <v>100</v>
      </c>
      <c r="AK19" s="2"/>
      <c r="AL19" s="2">
        <v>200</v>
      </c>
      <c r="AM19" s="5">
        <v>198</v>
      </c>
      <c r="AN19" s="2"/>
      <c r="AO19" s="2">
        <f t="shared" si="11"/>
        <v>99</v>
      </c>
      <c r="AP19" s="2"/>
      <c r="AQ19" s="2"/>
      <c r="AR19" s="2"/>
      <c r="AS19" s="4"/>
      <c r="AT19" s="4"/>
      <c r="AU19" s="2"/>
      <c r="AV19" s="2"/>
      <c r="AW19" s="2"/>
      <c r="AX19" s="4"/>
      <c r="AY19" s="4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5"/>
      <c r="BV19" s="5"/>
      <c r="BW19" s="2"/>
      <c r="BX19" s="2"/>
      <c r="BY19" s="2"/>
      <c r="BZ19" s="5"/>
      <c r="CA19" s="5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4"/>
      <c r="CM19" s="4"/>
      <c r="CN19" s="2"/>
      <c r="CO19" s="2"/>
      <c r="CP19" s="2"/>
      <c r="CQ19" s="4"/>
      <c r="CR19" s="4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6"/>
      <c r="DE19" s="6"/>
      <c r="DF19" s="2"/>
      <c r="DG19" s="2"/>
      <c r="DH19" s="2"/>
      <c r="DI19" s="5"/>
      <c r="DJ19" s="5"/>
      <c r="DK19" s="4"/>
      <c r="DL19" s="4"/>
      <c r="DM19" s="2"/>
      <c r="DN19" s="2">
        <v>848.5</v>
      </c>
      <c r="DO19" s="2">
        <v>848.5</v>
      </c>
      <c r="DP19" s="2"/>
      <c r="DQ19" s="2">
        <f t="shared" si="24"/>
        <v>100</v>
      </c>
      <c r="DR19" s="2"/>
      <c r="DS19" s="2">
        <v>65.2</v>
      </c>
      <c r="DT19" s="2">
        <v>65.2</v>
      </c>
      <c r="DU19" s="2"/>
      <c r="DV19" s="2">
        <f t="shared" si="25"/>
        <v>100</v>
      </c>
      <c r="DW19" s="2"/>
      <c r="DX19" s="2">
        <v>12.4</v>
      </c>
      <c r="DY19" s="2">
        <v>12.4</v>
      </c>
      <c r="DZ19" s="2"/>
      <c r="EA19" s="2">
        <f t="shared" si="26"/>
        <v>100</v>
      </c>
      <c r="EB19" s="2">
        <v>69.099999999999994</v>
      </c>
      <c r="EC19" s="2"/>
      <c r="ED19" s="2"/>
      <c r="EE19" s="2"/>
      <c r="EF19" s="2"/>
      <c r="EG19" s="2"/>
      <c r="EH19" s="2"/>
      <c r="EI19" s="2"/>
      <c r="EJ19" s="4"/>
      <c r="EK19" s="4"/>
      <c r="EL19" s="2">
        <v>2029.3</v>
      </c>
      <c r="EM19" s="4"/>
      <c r="EN19" s="4"/>
      <c r="EO19" s="4"/>
      <c r="EP19" s="4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5"/>
      <c r="FC19" s="5"/>
      <c r="FD19" s="4"/>
      <c r="FE19" s="2"/>
      <c r="FF19" s="2"/>
      <c r="FG19" s="2"/>
      <c r="FH19" s="2"/>
      <c r="FI19" s="2"/>
      <c r="FJ19" s="2"/>
      <c r="FK19" s="2"/>
      <c r="FL19" s="4"/>
      <c r="FM19" s="4"/>
      <c r="FN19" s="4"/>
      <c r="FO19" s="4"/>
      <c r="FP19" s="2"/>
      <c r="FQ19" s="5"/>
      <c r="FR19" s="5"/>
      <c r="FS19" s="4"/>
      <c r="FT19" s="4"/>
      <c r="FU19" s="2">
        <v>1453.4</v>
      </c>
      <c r="FV19" s="5">
        <v>1453.4</v>
      </c>
      <c r="FW19" s="5">
        <v>1453.4</v>
      </c>
      <c r="FX19" s="2">
        <f t="shared" si="38"/>
        <v>100</v>
      </c>
      <c r="FY19" s="2">
        <f t="shared" si="39"/>
        <v>100</v>
      </c>
      <c r="FZ19" s="2"/>
      <c r="GA19" s="2"/>
      <c r="GB19" s="5"/>
      <c r="GC19" s="2"/>
      <c r="GD19" s="4"/>
      <c r="GE19" s="2"/>
      <c r="GF19" s="2"/>
      <c r="GG19" s="2"/>
      <c r="GH19" s="2"/>
      <c r="GI19" s="2"/>
      <c r="GJ19" s="2"/>
      <c r="GK19" s="5"/>
      <c r="GL19" s="5"/>
      <c r="GM19" s="2"/>
      <c r="GN19" s="2"/>
      <c r="GO19" s="2"/>
      <c r="GP19" s="2"/>
      <c r="GQ19" s="2"/>
      <c r="GR19" s="4"/>
      <c r="GS19" s="4"/>
      <c r="GT19" s="2"/>
      <c r="GU19" s="2"/>
      <c r="GV19" s="2"/>
      <c r="GW19" s="2"/>
      <c r="GX19" s="2"/>
      <c r="GY19" s="2"/>
      <c r="GZ19" s="2"/>
      <c r="HA19" s="2"/>
      <c r="HB19" s="4"/>
      <c r="HC19" s="4"/>
      <c r="HD19" s="2">
        <v>16011.9</v>
      </c>
      <c r="HE19" s="2">
        <v>16283.3</v>
      </c>
      <c r="HF19" s="2">
        <v>16121.7</v>
      </c>
      <c r="HG19" s="2">
        <f t="shared" si="45"/>
        <v>100.68573998088921</v>
      </c>
      <c r="HH19" s="2">
        <f t="shared" si="46"/>
        <v>99.007572175173337</v>
      </c>
      <c r="HI19" s="2">
        <v>30132.9</v>
      </c>
      <c r="HJ19" s="2">
        <v>81668.399999999994</v>
      </c>
      <c r="HK19" s="2">
        <v>79402</v>
      </c>
      <c r="HL19" s="2">
        <f t="shared" si="47"/>
        <v>263.50600174560032</v>
      </c>
      <c r="HM19" s="2">
        <f t="shared" si="48"/>
        <v>97.224875227138043</v>
      </c>
      <c r="HN19" s="2">
        <v>7395.4</v>
      </c>
      <c r="HO19" s="2">
        <v>7395.4</v>
      </c>
      <c r="HP19" s="2">
        <v>4214.8999999999996</v>
      </c>
      <c r="HQ19" s="2">
        <f t="shared" si="49"/>
        <v>56.993536522703302</v>
      </c>
      <c r="HR19" s="2">
        <f t="shared" si="50"/>
        <v>56.993536522703302</v>
      </c>
      <c r="HS19" s="2"/>
      <c r="HT19" s="5"/>
      <c r="HU19" s="5"/>
      <c r="HV19" s="4"/>
      <c r="HW19" s="4"/>
      <c r="HX19" s="4"/>
      <c r="HY19" s="4"/>
      <c r="HZ19" s="4"/>
      <c r="IA19" s="4"/>
      <c r="IB19" s="4"/>
      <c r="IC19" s="2"/>
      <c r="ID19" s="2"/>
      <c r="IE19" s="2"/>
      <c r="IF19" s="2"/>
      <c r="IG19" s="2"/>
      <c r="IH19" s="2"/>
      <c r="II19" s="2"/>
      <c r="IJ19" s="2"/>
      <c r="IK19" s="2"/>
      <c r="IL19" s="2"/>
      <c r="IM19" s="2"/>
      <c r="IN19" s="2"/>
      <c r="IO19" s="2"/>
      <c r="IP19" s="2"/>
      <c r="IQ19" s="2"/>
      <c r="IR19" s="2"/>
      <c r="IS19" s="2"/>
      <c r="IT19" s="2"/>
      <c r="IU19" s="2"/>
      <c r="IV19" s="2"/>
      <c r="IW19" s="2">
        <v>1287.9000000000001</v>
      </c>
      <c r="IX19" s="2">
        <v>1122.8</v>
      </c>
      <c r="IY19" s="2">
        <v>1122.8</v>
      </c>
      <c r="IZ19" s="2">
        <f t="shared" si="59"/>
        <v>87.180681729947977</v>
      </c>
      <c r="JA19" s="2">
        <f t="shared" si="60"/>
        <v>100</v>
      </c>
      <c r="JB19" s="2">
        <v>67.099999999999994</v>
      </c>
      <c r="JC19" s="2">
        <v>58.5</v>
      </c>
      <c r="JD19" s="2">
        <v>58.5</v>
      </c>
      <c r="JE19" s="2">
        <f t="shared" si="61"/>
        <v>87.183308494783901</v>
      </c>
      <c r="JF19" s="2">
        <f t="shared" si="62"/>
        <v>100</v>
      </c>
      <c r="JG19" s="2"/>
      <c r="JH19" s="2"/>
      <c r="JI19" s="2"/>
      <c r="JJ19" s="2"/>
      <c r="JK19" s="2"/>
      <c r="JL19" s="2"/>
      <c r="JM19" s="5"/>
      <c r="JN19" s="5"/>
      <c r="JO19" s="2"/>
      <c r="JP19" s="2"/>
      <c r="JQ19" s="2"/>
      <c r="JR19" s="5"/>
      <c r="JS19" s="5"/>
      <c r="JT19" s="4"/>
      <c r="JU19" s="4"/>
      <c r="JV19" s="2">
        <v>33571.9</v>
      </c>
      <c r="JW19" s="5"/>
      <c r="JX19" s="5"/>
      <c r="JY19" s="2"/>
      <c r="JZ19" s="2"/>
      <c r="KA19" s="2"/>
      <c r="KB19" s="5"/>
      <c r="KC19" s="5"/>
      <c r="KD19" s="2"/>
      <c r="KE19" s="2"/>
      <c r="KF19" s="2">
        <v>13762.3</v>
      </c>
      <c r="KG19" s="5">
        <v>8189.4</v>
      </c>
      <c r="KH19" s="5">
        <v>8189.4</v>
      </c>
      <c r="KI19" s="2">
        <f t="shared" si="69"/>
        <v>59.506041868001716</v>
      </c>
      <c r="KJ19" s="2">
        <f t="shared" si="70"/>
        <v>100</v>
      </c>
      <c r="KK19" s="2"/>
      <c r="KL19" s="2">
        <v>5235.8</v>
      </c>
      <c r="KM19" s="2">
        <v>5235.8</v>
      </c>
      <c r="KN19" s="2"/>
      <c r="KO19" s="2">
        <f t="shared" si="71"/>
        <v>100</v>
      </c>
      <c r="KP19" s="2"/>
      <c r="KQ19" s="2">
        <v>4048.7</v>
      </c>
      <c r="KR19" s="2">
        <v>3617.2</v>
      </c>
      <c r="KS19" s="2"/>
      <c r="KT19" s="2">
        <f t="shared" si="72"/>
        <v>89.342258008743542</v>
      </c>
      <c r="KU19" s="2"/>
      <c r="KV19" s="2"/>
      <c r="KW19" s="2"/>
      <c r="KX19" s="2"/>
      <c r="KY19" s="2"/>
      <c r="KZ19" s="2"/>
      <c r="LA19" s="5"/>
      <c r="LB19" s="5"/>
      <c r="LC19" s="2"/>
      <c r="LD19" s="2"/>
      <c r="LE19" s="2"/>
      <c r="LF19" s="2"/>
      <c r="LG19" s="2"/>
      <c r="LH19" s="2"/>
      <c r="LI19" s="2"/>
      <c r="LJ19" s="2"/>
      <c r="LK19" s="2"/>
      <c r="LL19" s="2"/>
      <c r="LM19" s="2"/>
      <c r="LN19" s="2"/>
      <c r="LO19" s="2">
        <v>37021.9</v>
      </c>
      <c r="LP19" s="2">
        <v>37021.9</v>
      </c>
      <c r="LQ19" s="2">
        <v>36669.699999999997</v>
      </c>
      <c r="LR19" s="2">
        <f t="shared" si="73"/>
        <v>99.048671191916128</v>
      </c>
      <c r="LS19" s="2">
        <f t="shared" si="94"/>
        <v>99.048671191916128</v>
      </c>
      <c r="LT19" s="2"/>
      <c r="LU19" s="2"/>
      <c r="LV19" s="2"/>
      <c r="LW19" s="2"/>
      <c r="LX19" s="2"/>
      <c r="LY19" s="2">
        <v>5111.3</v>
      </c>
      <c r="LZ19" s="2"/>
      <c r="MA19" s="2"/>
      <c r="MB19" s="2"/>
      <c r="MC19" s="2"/>
      <c r="MD19" s="2"/>
      <c r="ME19" s="2">
        <v>2538</v>
      </c>
      <c r="MF19" s="2">
        <v>2538</v>
      </c>
      <c r="MG19" s="2"/>
      <c r="MH19" s="2">
        <f t="shared" si="77"/>
        <v>100</v>
      </c>
      <c r="MI19" s="2"/>
      <c r="MJ19" s="2">
        <v>425.8</v>
      </c>
      <c r="MK19" s="2">
        <v>423.6</v>
      </c>
      <c r="ML19" s="2"/>
      <c r="MM19" s="2">
        <f t="shared" si="78"/>
        <v>99.483325504931898</v>
      </c>
      <c r="MN19" s="2">
        <v>32696.6</v>
      </c>
      <c r="MO19" s="2">
        <v>32696.6</v>
      </c>
      <c r="MP19" s="2">
        <v>32634.5</v>
      </c>
      <c r="MQ19" s="2">
        <f t="shared" si="80"/>
        <v>99.810071995253338</v>
      </c>
      <c r="MR19" s="2">
        <f t="shared" si="81"/>
        <v>99.810071995253338</v>
      </c>
      <c r="MS19" s="4"/>
      <c r="MT19" s="2"/>
      <c r="MU19" s="2"/>
      <c r="MV19" s="4"/>
      <c r="MW19" s="4"/>
      <c r="MX19" s="2"/>
      <c r="MY19" s="2"/>
      <c r="MZ19" s="2"/>
      <c r="NA19" s="2"/>
      <c r="NB19" s="2"/>
      <c r="NC19" s="2"/>
      <c r="ND19" s="2"/>
      <c r="NE19" s="2"/>
      <c r="NF19" s="4"/>
      <c r="NG19" s="4"/>
      <c r="NH19" s="2"/>
      <c r="NI19" s="2"/>
      <c r="NJ19" s="2"/>
      <c r="NK19" s="4"/>
      <c r="NL19" s="4"/>
      <c r="NM19" s="2"/>
      <c r="NN19" s="2"/>
      <c r="NO19" s="2"/>
      <c r="NP19" s="4"/>
      <c r="NQ19" s="4"/>
      <c r="NR19" s="2">
        <v>537.20000000000005</v>
      </c>
      <c r="NS19" s="2">
        <v>537.20000000000005</v>
      </c>
      <c r="NT19" s="2">
        <v>537.20000000000005</v>
      </c>
      <c r="NU19" s="2">
        <f t="shared" si="82"/>
        <v>100</v>
      </c>
      <c r="NV19" s="2">
        <f t="shared" si="83"/>
        <v>100</v>
      </c>
      <c r="NW19" s="2">
        <v>123.7</v>
      </c>
      <c r="NX19" s="2">
        <v>123.7</v>
      </c>
      <c r="NY19" s="2">
        <v>123.7</v>
      </c>
      <c r="NZ19" s="2">
        <f t="shared" si="84"/>
        <v>100</v>
      </c>
      <c r="OA19" s="2">
        <f t="shared" si="85"/>
        <v>100</v>
      </c>
      <c r="OB19" s="2">
        <v>3592</v>
      </c>
      <c r="OC19" s="2"/>
      <c r="OD19" s="2"/>
      <c r="OE19" s="4"/>
      <c r="OF19" s="4"/>
      <c r="OG19" s="2"/>
      <c r="OH19" s="2"/>
      <c r="OI19" s="2"/>
      <c r="OJ19" s="4"/>
      <c r="OK19" s="4"/>
      <c r="OL19" s="2">
        <v>106.7</v>
      </c>
      <c r="OM19" s="2">
        <v>106.7</v>
      </c>
      <c r="ON19" s="2">
        <v>106.7</v>
      </c>
      <c r="OO19" s="2">
        <f t="shared" si="89"/>
        <v>100</v>
      </c>
      <c r="OP19" s="2">
        <f t="shared" si="90"/>
        <v>100</v>
      </c>
    </row>
    <row r="20" spans="1:406" ht="12.75" customHeight="1" x14ac:dyDescent="0.2">
      <c r="A20" s="1" t="s">
        <v>14</v>
      </c>
      <c r="B20" s="2">
        <f t="shared" si="91"/>
        <v>253917.09999999998</v>
      </c>
      <c r="C20" s="2">
        <f t="shared" si="92"/>
        <v>270041.3</v>
      </c>
      <c r="D20" s="2">
        <f t="shared" si="93"/>
        <v>259453.4</v>
      </c>
      <c r="E20" s="2">
        <f t="shared" si="0"/>
        <v>102.18035728983988</v>
      </c>
      <c r="F20" s="2">
        <f t="shared" si="1"/>
        <v>96.079155299578261</v>
      </c>
      <c r="G20" s="2"/>
      <c r="H20" s="2"/>
      <c r="I20" s="2"/>
      <c r="J20" s="2"/>
      <c r="K20" s="2"/>
      <c r="L20" s="2">
        <v>6215.3</v>
      </c>
      <c r="M20" s="2">
        <v>6752.7</v>
      </c>
      <c r="N20" s="2">
        <v>6752.6</v>
      </c>
      <c r="O20" s="2">
        <f t="shared" si="4"/>
        <v>108.64479590687498</v>
      </c>
      <c r="P20" s="2">
        <f t="shared" si="5"/>
        <v>99.99851911087417</v>
      </c>
      <c r="Q20" s="2"/>
      <c r="R20" s="5"/>
      <c r="S20" s="5"/>
      <c r="T20" s="2"/>
      <c r="U20" s="2"/>
      <c r="V20" s="2"/>
      <c r="W20" s="5"/>
      <c r="X20" s="5"/>
      <c r="Y20" s="2"/>
      <c r="Z20" s="2"/>
      <c r="AA20" s="2"/>
      <c r="AB20" s="2"/>
      <c r="AC20" s="2"/>
      <c r="AD20" s="2"/>
      <c r="AE20" s="2"/>
      <c r="AF20" s="2"/>
      <c r="AG20" s="5"/>
      <c r="AH20" s="5"/>
      <c r="AI20" s="2"/>
      <c r="AJ20" s="2"/>
      <c r="AK20" s="2"/>
      <c r="AL20" s="2"/>
      <c r="AM20" s="5"/>
      <c r="AN20" s="2"/>
      <c r="AO20" s="4"/>
      <c r="AP20" s="2">
        <v>143169.79999999999</v>
      </c>
      <c r="AQ20" s="2"/>
      <c r="AR20" s="2"/>
      <c r="AS20" s="4"/>
      <c r="AT20" s="4"/>
      <c r="AU20" s="2"/>
      <c r="AV20" s="2"/>
      <c r="AW20" s="2"/>
      <c r="AX20" s="4"/>
      <c r="AY20" s="4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>
        <v>54622.2</v>
      </c>
      <c r="BQ20" s="2">
        <v>47081.7</v>
      </c>
      <c r="BR20" s="2"/>
      <c r="BS20" s="2">
        <f t="shared" ref="BS20:BS34" si="96">BQ20/BP20*100</f>
        <v>86.195173391038807</v>
      </c>
      <c r="BT20" s="2"/>
      <c r="BU20" s="5"/>
      <c r="BV20" s="5"/>
      <c r="BW20" s="2"/>
      <c r="BX20" s="2"/>
      <c r="BY20" s="2"/>
      <c r="BZ20" s="5"/>
      <c r="CA20" s="5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4"/>
      <c r="CM20" s="4"/>
      <c r="CN20" s="2"/>
      <c r="CO20" s="2"/>
      <c r="CP20" s="2"/>
      <c r="CQ20" s="4"/>
      <c r="CR20" s="4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6"/>
      <c r="DE20" s="6"/>
      <c r="DF20" s="2"/>
      <c r="DG20" s="2"/>
      <c r="DH20" s="2"/>
      <c r="DI20" s="5"/>
      <c r="DJ20" s="5"/>
      <c r="DK20" s="4"/>
      <c r="DL20" s="4"/>
      <c r="DM20" s="2"/>
      <c r="DN20" s="2">
        <v>383.1</v>
      </c>
      <c r="DO20" s="2">
        <v>383.1</v>
      </c>
      <c r="DP20" s="2"/>
      <c r="DQ20" s="2">
        <f t="shared" si="24"/>
        <v>100</v>
      </c>
      <c r="DR20" s="2"/>
      <c r="DS20" s="2">
        <v>81.5</v>
      </c>
      <c r="DT20" s="2">
        <v>81.5</v>
      </c>
      <c r="DU20" s="2"/>
      <c r="DV20" s="2">
        <f t="shared" si="25"/>
        <v>100</v>
      </c>
      <c r="DW20" s="2"/>
      <c r="DX20" s="2">
        <v>15.5</v>
      </c>
      <c r="DY20" s="2">
        <v>15.5</v>
      </c>
      <c r="DZ20" s="2"/>
      <c r="EA20" s="2">
        <f t="shared" si="26"/>
        <v>100</v>
      </c>
      <c r="EB20" s="2">
        <v>69.099999999999994</v>
      </c>
      <c r="EC20" s="2"/>
      <c r="ED20" s="2"/>
      <c r="EE20" s="2"/>
      <c r="EF20" s="2"/>
      <c r="EG20" s="2"/>
      <c r="EH20" s="2"/>
      <c r="EI20" s="2"/>
      <c r="EJ20" s="4"/>
      <c r="EK20" s="4"/>
      <c r="EL20" s="2">
        <v>383.1</v>
      </c>
      <c r="EM20" s="4"/>
      <c r="EN20" s="4"/>
      <c r="EO20" s="4"/>
      <c r="EP20" s="4"/>
      <c r="EQ20" s="2"/>
      <c r="ER20" s="2"/>
      <c r="ES20" s="2"/>
      <c r="ET20" s="2"/>
      <c r="EU20" s="2"/>
      <c r="EV20" s="2"/>
      <c r="EW20" s="2"/>
      <c r="EX20" s="2"/>
      <c r="EY20" s="2"/>
      <c r="EZ20" s="2"/>
      <c r="FA20" s="2"/>
      <c r="FB20" s="5"/>
      <c r="FC20" s="5"/>
      <c r="FD20" s="4"/>
      <c r="FE20" s="2"/>
      <c r="FF20" s="2"/>
      <c r="FG20" s="2"/>
      <c r="FH20" s="2"/>
      <c r="FI20" s="2"/>
      <c r="FJ20" s="2"/>
      <c r="FK20" s="2"/>
      <c r="FL20" s="4"/>
      <c r="FM20" s="4"/>
      <c r="FN20" s="4"/>
      <c r="FO20" s="4"/>
      <c r="FP20" s="2"/>
      <c r="FQ20" s="5"/>
      <c r="FR20" s="5"/>
      <c r="FS20" s="4"/>
      <c r="FT20" s="4"/>
      <c r="FU20" s="2">
        <v>958.9</v>
      </c>
      <c r="FV20" s="5">
        <v>958.9</v>
      </c>
      <c r="FW20" s="5">
        <v>958.9</v>
      </c>
      <c r="FX20" s="2">
        <f t="shared" si="38"/>
        <v>100</v>
      </c>
      <c r="FY20" s="2">
        <f t="shared" si="39"/>
        <v>100</v>
      </c>
      <c r="FZ20" s="2"/>
      <c r="GA20" s="2"/>
      <c r="GB20" s="5"/>
      <c r="GC20" s="2"/>
      <c r="GD20" s="4"/>
      <c r="GE20" s="2"/>
      <c r="GF20" s="2"/>
      <c r="GG20" s="2"/>
      <c r="GH20" s="2"/>
      <c r="GI20" s="2"/>
      <c r="GJ20" s="2"/>
      <c r="GK20" s="5"/>
      <c r="GL20" s="5"/>
      <c r="GM20" s="2"/>
      <c r="GN20" s="2"/>
      <c r="GO20" s="2"/>
      <c r="GP20" s="2"/>
      <c r="GQ20" s="2"/>
      <c r="GR20" s="4"/>
      <c r="GS20" s="4"/>
      <c r="GT20" s="2"/>
      <c r="GU20" s="2"/>
      <c r="GV20" s="2"/>
      <c r="GW20" s="2"/>
      <c r="GX20" s="2"/>
      <c r="GY20" s="2"/>
      <c r="GZ20" s="2"/>
      <c r="HA20" s="2"/>
      <c r="HB20" s="4"/>
      <c r="HC20" s="4"/>
      <c r="HD20" s="2"/>
      <c r="HE20" s="2"/>
      <c r="HF20" s="2"/>
      <c r="HG20" s="2"/>
      <c r="HH20" s="2"/>
      <c r="HI20" s="2">
        <v>30219.4</v>
      </c>
      <c r="HJ20" s="2">
        <v>123893.1</v>
      </c>
      <c r="HK20" s="2">
        <v>122614.1</v>
      </c>
      <c r="HL20" s="2">
        <f t="shared" si="47"/>
        <v>405.74630866264715</v>
      </c>
      <c r="HM20" s="2">
        <f t="shared" si="48"/>
        <v>98.967658408741087</v>
      </c>
      <c r="HN20" s="2">
        <v>7416.6</v>
      </c>
      <c r="HO20" s="2">
        <v>10573.6</v>
      </c>
      <c r="HP20" s="2">
        <v>8829.9</v>
      </c>
      <c r="HQ20" s="2">
        <f t="shared" si="49"/>
        <v>119.05590162608202</v>
      </c>
      <c r="HR20" s="2">
        <f t="shared" si="50"/>
        <v>83.508927895891645</v>
      </c>
      <c r="HS20" s="2"/>
      <c r="HT20" s="5"/>
      <c r="HU20" s="5"/>
      <c r="HV20" s="4"/>
      <c r="HW20" s="4"/>
      <c r="HX20" s="4"/>
      <c r="HY20" s="4"/>
      <c r="HZ20" s="4"/>
      <c r="IA20" s="4"/>
      <c r="IB20" s="4"/>
      <c r="IC20" s="2"/>
      <c r="ID20" s="2"/>
      <c r="IE20" s="2"/>
      <c r="IF20" s="2"/>
      <c r="IG20" s="2"/>
      <c r="IH20" s="2"/>
      <c r="II20" s="2"/>
      <c r="IJ20" s="2"/>
      <c r="IK20" s="2"/>
      <c r="IL20" s="2"/>
      <c r="IM20" s="2"/>
      <c r="IN20" s="2"/>
      <c r="IO20" s="2"/>
      <c r="IP20" s="2"/>
      <c r="IQ20" s="2"/>
      <c r="IR20" s="2"/>
      <c r="IS20" s="2"/>
      <c r="IT20" s="2"/>
      <c r="IU20" s="2"/>
      <c r="IV20" s="2"/>
      <c r="IW20" s="2">
        <v>2851.8</v>
      </c>
      <c r="IX20" s="2">
        <v>2806.9</v>
      </c>
      <c r="IY20" s="2">
        <v>2806.9</v>
      </c>
      <c r="IZ20" s="2">
        <f t="shared" si="59"/>
        <v>98.42555578932604</v>
      </c>
      <c r="JA20" s="2">
        <f t="shared" si="60"/>
        <v>100</v>
      </c>
      <c r="JB20" s="2">
        <v>148.6</v>
      </c>
      <c r="JC20" s="2">
        <v>146.30000000000001</v>
      </c>
      <c r="JD20" s="2">
        <v>146.19999999999999</v>
      </c>
      <c r="JE20" s="2">
        <f t="shared" si="61"/>
        <v>98.384925975773882</v>
      </c>
      <c r="JF20" s="2">
        <f t="shared" si="62"/>
        <v>99.931647300068335</v>
      </c>
      <c r="JG20" s="2"/>
      <c r="JH20" s="2"/>
      <c r="JI20" s="2"/>
      <c r="JJ20" s="2"/>
      <c r="JK20" s="2"/>
      <c r="JL20" s="2"/>
      <c r="JM20" s="5"/>
      <c r="JN20" s="5"/>
      <c r="JO20" s="2"/>
      <c r="JP20" s="2"/>
      <c r="JQ20" s="2"/>
      <c r="JR20" s="5"/>
      <c r="JS20" s="5"/>
      <c r="JT20" s="4"/>
      <c r="JU20" s="4"/>
      <c r="JV20" s="2">
        <v>1401.2</v>
      </c>
      <c r="JW20" s="5"/>
      <c r="JX20" s="5"/>
      <c r="JY20" s="2"/>
      <c r="JZ20" s="2"/>
      <c r="KA20" s="2"/>
      <c r="KB20" s="5"/>
      <c r="KC20" s="5"/>
      <c r="KD20" s="2"/>
      <c r="KE20" s="2"/>
      <c r="KF20" s="2">
        <v>13054.4</v>
      </c>
      <c r="KG20" s="5">
        <v>11021.2</v>
      </c>
      <c r="KH20" s="5">
        <v>11021.2</v>
      </c>
      <c r="KI20" s="2">
        <f t="shared" si="69"/>
        <v>84.425174653756599</v>
      </c>
      <c r="KJ20" s="2">
        <f t="shared" si="70"/>
        <v>100</v>
      </c>
      <c r="KK20" s="2"/>
      <c r="KL20" s="2">
        <v>7046.3</v>
      </c>
      <c r="KM20" s="2">
        <v>7046.3</v>
      </c>
      <c r="KN20" s="2"/>
      <c r="KO20" s="2">
        <f t="shared" si="71"/>
        <v>100</v>
      </c>
      <c r="KP20" s="2"/>
      <c r="KQ20" s="2">
        <v>3840.4</v>
      </c>
      <c r="KR20" s="2">
        <v>3821.3</v>
      </c>
      <c r="KS20" s="2"/>
      <c r="KT20" s="2">
        <f t="shared" si="72"/>
        <v>99.502655973336118</v>
      </c>
      <c r="KU20" s="2"/>
      <c r="KV20" s="2"/>
      <c r="KW20" s="2"/>
      <c r="KX20" s="2"/>
      <c r="KY20" s="2"/>
      <c r="KZ20" s="2"/>
      <c r="LA20" s="5"/>
      <c r="LB20" s="5"/>
      <c r="LC20" s="2"/>
      <c r="LD20" s="2"/>
      <c r="LE20" s="2"/>
      <c r="LF20" s="2"/>
      <c r="LG20" s="2"/>
      <c r="LH20" s="2"/>
      <c r="LI20" s="2"/>
      <c r="LJ20" s="2"/>
      <c r="LK20" s="2"/>
      <c r="LL20" s="2"/>
      <c r="LM20" s="2"/>
      <c r="LN20" s="2"/>
      <c r="LO20" s="2">
        <v>25311.1</v>
      </c>
      <c r="LP20" s="2">
        <v>25311.1</v>
      </c>
      <c r="LQ20" s="2">
        <v>25311.1</v>
      </c>
      <c r="LR20" s="2">
        <f t="shared" si="73"/>
        <v>100</v>
      </c>
      <c r="LS20" s="2">
        <f t="shared" si="94"/>
        <v>100</v>
      </c>
      <c r="LT20" s="2"/>
      <c r="LU20" s="2"/>
      <c r="LV20" s="2"/>
      <c r="LW20" s="2"/>
      <c r="LX20" s="2"/>
      <c r="LY20" s="2">
        <v>5122.3999999999996</v>
      </c>
      <c r="LZ20" s="2"/>
      <c r="MA20" s="2"/>
      <c r="MB20" s="2"/>
      <c r="MC20" s="2"/>
      <c r="MD20" s="2"/>
      <c r="ME20" s="2">
        <v>4652.3999999999996</v>
      </c>
      <c r="MF20" s="2">
        <v>4652.3999999999996</v>
      </c>
      <c r="MG20" s="2"/>
      <c r="MH20" s="2">
        <f t="shared" si="77"/>
        <v>100</v>
      </c>
      <c r="MI20" s="2"/>
      <c r="MJ20" s="2">
        <v>470</v>
      </c>
      <c r="MK20" s="2">
        <v>470</v>
      </c>
      <c r="ML20" s="2"/>
      <c r="MM20" s="2">
        <f t="shared" si="78"/>
        <v>100</v>
      </c>
      <c r="MN20" s="2">
        <v>16626.3</v>
      </c>
      <c r="MO20" s="2">
        <v>16626.3</v>
      </c>
      <c r="MP20" s="2">
        <v>16620.900000000001</v>
      </c>
      <c r="MQ20" s="2">
        <f t="shared" si="80"/>
        <v>99.96752133667745</v>
      </c>
      <c r="MR20" s="2">
        <f t="shared" si="81"/>
        <v>99.96752133667745</v>
      </c>
      <c r="MS20" s="4"/>
      <c r="MT20" s="2"/>
      <c r="MU20" s="2"/>
      <c r="MV20" s="4"/>
      <c r="MW20" s="4"/>
      <c r="MX20" s="2"/>
      <c r="MY20" s="2"/>
      <c r="MZ20" s="2"/>
      <c r="NA20" s="2"/>
      <c r="NB20" s="2"/>
      <c r="NC20" s="2"/>
      <c r="ND20" s="2"/>
      <c r="NE20" s="2"/>
      <c r="NF20" s="4"/>
      <c r="NG20" s="4"/>
      <c r="NH20" s="2"/>
      <c r="NI20" s="2"/>
      <c r="NJ20" s="2"/>
      <c r="NK20" s="4"/>
      <c r="NL20" s="4"/>
      <c r="NM20" s="2"/>
      <c r="NN20" s="2"/>
      <c r="NO20" s="2"/>
      <c r="NP20" s="4"/>
      <c r="NQ20" s="4"/>
      <c r="NR20" s="2">
        <v>608</v>
      </c>
      <c r="NS20" s="2">
        <v>608</v>
      </c>
      <c r="NT20" s="2">
        <v>608</v>
      </c>
      <c r="NU20" s="2">
        <f t="shared" si="82"/>
        <v>100</v>
      </c>
      <c r="NV20" s="2">
        <f t="shared" si="83"/>
        <v>100</v>
      </c>
      <c r="NW20" s="2">
        <v>125.2</v>
      </c>
      <c r="NX20" s="2">
        <v>125.2</v>
      </c>
      <c r="NY20" s="2">
        <v>125.2</v>
      </c>
      <c r="NZ20" s="2">
        <f t="shared" si="84"/>
        <v>100</v>
      </c>
      <c r="OA20" s="2">
        <f t="shared" si="85"/>
        <v>100</v>
      </c>
      <c r="OB20" s="2">
        <v>129.30000000000001</v>
      </c>
      <c r="OC20" s="2"/>
      <c r="OD20" s="2"/>
      <c r="OE20" s="4"/>
      <c r="OF20" s="4"/>
      <c r="OG20" s="2"/>
      <c r="OH20" s="2"/>
      <c r="OI20" s="2"/>
      <c r="OJ20" s="4"/>
      <c r="OK20" s="4"/>
      <c r="OL20" s="2">
        <v>106.6</v>
      </c>
      <c r="OM20" s="2">
        <v>106.6</v>
      </c>
      <c r="ON20" s="2">
        <v>106.6</v>
      </c>
      <c r="OO20" s="2">
        <f t="shared" si="89"/>
        <v>100</v>
      </c>
      <c r="OP20" s="2">
        <f t="shared" si="90"/>
        <v>100</v>
      </c>
    </row>
    <row r="21" spans="1:406" ht="12.75" customHeight="1" x14ac:dyDescent="0.2">
      <c r="A21" s="1" t="s">
        <v>15</v>
      </c>
      <c r="B21" s="2">
        <f t="shared" si="91"/>
        <v>510114.3</v>
      </c>
      <c r="C21" s="2">
        <f t="shared" si="92"/>
        <v>1489754.3999999997</v>
      </c>
      <c r="D21" s="2">
        <f t="shared" si="93"/>
        <v>1482287.3999999997</v>
      </c>
      <c r="E21" s="2">
        <f t="shared" si="0"/>
        <v>290.57946424948284</v>
      </c>
      <c r="F21" s="2">
        <f t="shared" si="1"/>
        <v>99.498776442613618</v>
      </c>
      <c r="G21" s="2">
        <v>2160</v>
      </c>
      <c r="H21" s="2">
        <v>3165.9</v>
      </c>
      <c r="I21" s="2">
        <v>3165.4</v>
      </c>
      <c r="J21" s="2">
        <f>I21/G21*100</f>
        <v>146.5462962962963</v>
      </c>
      <c r="K21" s="2">
        <f>I21/H21*100</f>
        <v>99.98420670267538</v>
      </c>
      <c r="L21" s="2">
        <v>9308.4</v>
      </c>
      <c r="M21" s="2">
        <v>7923.6</v>
      </c>
      <c r="N21" s="2">
        <v>7895.2</v>
      </c>
      <c r="O21" s="2">
        <f t="shared" si="4"/>
        <v>84.818013836964468</v>
      </c>
      <c r="P21" s="2">
        <f t="shared" si="5"/>
        <v>99.641577060931894</v>
      </c>
      <c r="Q21" s="2"/>
      <c r="R21" s="5"/>
      <c r="S21" s="5"/>
      <c r="T21" s="2"/>
      <c r="U21" s="2"/>
      <c r="V21" s="2"/>
      <c r="W21" s="5"/>
      <c r="X21" s="5"/>
      <c r="Y21" s="2"/>
      <c r="Z21" s="2"/>
      <c r="AA21" s="2"/>
      <c r="AB21" s="2"/>
      <c r="AC21" s="2"/>
      <c r="AD21" s="2"/>
      <c r="AE21" s="2"/>
      <c r="AF21" s="2"/>
      <c r="AG21" s="5"/>
      <c r="AH21" s="5"/>
      <c r="AI21" s="2"/>
      <c r="AJ21" s="2"/>
      <c r="AK21" s="2"/>
      <c r="AL21" s="2"/>
      <c r="AM21" s="5"/>
      <c r="AN21" s="2"/>
      <c r="AO21" s="4"/>
      <c r="AP21" s="2"/>
      <c r="AQ21" s="2"/>
      <c r="AR21" s="2"/>
      <c r="AS21" s="4"/>
      <c r="AT21" s="4"/>
      <c r="AU21" s="2">
        <v>65321.2</v>
      </c>
      <c r="AV21" s="2"/>
      <c r="AW21" s="2"/>
      <c r="AX21" s="4"/>
      <c r="AY21" s="4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5"/>
      <c r="BV21" s="5"/>
      <c r="BW21" s="2"/>
      <c r="BX21" s="2"/>
      <c r="BY21" s="2"/>
      <c r="BZ21" s="2">
        <v>18314.599999999999</v>
      </c>
      <c r="CA21" s="5">
        <v>18314.599999999999</v>
      </c>
      <c r="CB21" s="2"/>
      <c r="CC21" s="2">
        <f>CA21/BZ21*100</f>
        <v>100</v>
      </c>
      <c r="CD21" s="2"/>
      <c r="CE21" s="2">
        <v>7849.1</v>
      </c>
      <c r="CF21" s="2">
        <v>7849.1</v>
      </c>
      <c r="CG21" s="2"/>
      <c r="CH21" s="2">
        <f>CF21/CE21*100</f>
        <v>100</v>
      </c>
      <c r="CI21" s="2"/>
      <c r="CJ21" s="2">
        <v>160262.20000000001</v>
      </c>
      <c r="CK21" s="2">
        <v>160262.20000000001</v>
      </c>
      <c r="CL21" s="2"/>
      <c r="CM21" s="2">
        <f t="shared" si="18"/>
        <v>100</v>
      </c>
      <c r="CN21" s="2"/>
      <c r="CO21" s="2">
        <v>68683.8</v>
      </c>
      <c r="CP21" s="2">
        <v>68683.8</v>
      </c>
      <c r="CQ21" s="2"/>
      <c r="CR21" s="2">
        <f t="shared" si="19"/>
        <v>100</v>
      </c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6"/>
      <c r="DE21" s="6"/>
      <c r="DF21" s="2"/>
      <c r="DG21" s="2"/>
      <c r="DH21" s="2"/>
      <c r="DI21" s="5">
        <v>206778.1</v>
      </c>
      <c r="DJ21" s="5">
        <v>206778.1</v>
      </c>
      <c r="DK21" s="2"/>
      <c r="DL21" s="2">
        <f t="shared" si="23"/>
        <v>100</v>
      </c>
      <c r="DM21" s="2"/>
      <c r="DN21" s="2">
        <v>378.9</v>
      </c>
      <c r="DO21" s="2">
        <v>378.9</v>
      </c>
      <c r="DP21" s="2"/>
      <c r="DQ21" s="2">
        <f t="shared" si="24"/>
        <v>100</v>
      </c>
      <c r="DR21" s="2"/>
      <c r="DS21" s="2">
        <v>143</v>
      </c>
      <c r="DT21" s="2">
        <v>143</v>
      </c>
      <c r="DU21" s="2"/>
      <c r="DV21" s="2">
        <f t="shared" si="25"/>
        <v>100</v>
      </c>
      <c r="DW21" s="2"/>
      <c r="DX21" s="2">
        <v>27.2</v>
      </c>
      <c r="DY21" s="2">
        <v>27.2</v>
      </c>
      <c r="DZ21" s="2"/>
      <c r="EA21" s="2">
        <f t="shared" si="26"/>
        <v>100</v>
      </c>
      <c r="EB21" s="2">
        <v>90.9</v>
      </c>
      <c r="EC21" s="2"/>
      <c r="ED21" s="2"/>
      <c r="EE21" s="2"/>
      <c r="EF21" s="2"/>
      <c r="EG21" s="2"/>
      <c r="EH21" s="2"/>
      <c r="EI21" s="2"/>
      <c r="EJ21" s="4"/>
      <c r="EK21" s="4"/>
      <c r="EL21" s="2">
        <v>378.9</v>
      </c>
      <c r="EM21" s="4"/>
      <c r="EN21" s="4"/>
      <c r="EO21" s="4"/>
      <c r="EP21" s="4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5"/>
      <c r="FC21" s="5"/>
      <c r="FD21" s="4"/>
      <c r="FE21" s="2"/>
      <c r="FF21" s="2"/>
      <c r="FG21" s="2"/>
      <c r="FH21" s="2"/>
      <c r="FI21" s="2"/>
      <c r="FJ21" s="2"/>
      <c r="FK21" s="2"/>
      <c r="FL21" s="4"/>
      <c r="FM21" s="4"/>
      <c r="FN21" s="4"/>
      <c r="FO21" s="4"/>
      <c r="FP21" s="2"/>
      <c r="FQ21" s="5"/>
      <c r="FR21" s="5"/>
      <c r="FS21" s="4"/>
      <c r="FT21" s="4"/>
      <c r="FU21" s="2">
        <v>1396.1</v>
      </c>
      <c r="FV21" s="5">
        <v>1396.1</v>
      </c>
      <c r="FW21" s="5">
        <v>1396.1</v>
      </c>
      <c r="FX21" s="2">
        <f t="shared" si="38"/>
        <v>100</v>
      </c>
      <c r="FY21" s="2">
        <f t="shared" si="39"/>
        <v>100</v>
      </c>
      <c r="FZ21" s="2"/>
      <c r="GA21" s="2"/>
      <c r="GB21" s="5"/>
      <c r="GC21" s="2"/>
      <c r="GD21" s="4"/>
      <c r="GE21" s="2"/>
      <c r="GF21" s="2"/>
      <c r="GG21" s="2"/>
      <c r="GH21" s="2"/>
      <c r="GI21" s="2"/>
      <c r="GJ21" s="2"/>
      <c r="GK21" s="5"/>
      <c r="GL21" s="5"/>
      <c r="GM21" s="2"/>
      <c r="GN21" s="2"/>
      <c r="GO21" s="2"/>
      <c r="GP21" s="2"/>
      <c r="GQ21" s="2"/>
      <c r="GR21" s="4"/>
      <c r="GS21" s="4"/>
      <c r="GT21" s="2"/>
      <c r="GU21" s="2"/>
      <c r="GV21" s="2"/>
      <c r="GW21" s="2"/>
      <c r="GX21" s="2"/>
      <c r="GY21" s="2"/>
      <c r="GZ21" s="2"/>
      <c r="HA21" s="2"/>
      <c r="HB21" s="4"/>
      <c r="HC21" s="4"/>
      <c r="HD21" s="2">
        <v>99857.2</v>
      </c>
      <c r="HE21" s="2">
        <v>61069.4</v>
      </c>
      <c r="HF21" s="2">
        <v>61066.3</v>
      </c>
      <c r="HG21" s="2">
        <f t="shared" si="45"/>
        <v>61.153627379898502</v>
      </c>
      <c r="HH21" s="2">
        <f t="shared" si="46"/>
        <v>99.994923807995491</v>
      </c>
      <c r="HI21" s="2">
        <v>99736.9</v>
      </c>
      <c r="HJ21" s="2">
        <v>119478</v>
      </c>
      <c r="HK21" s="2">
        <v>119414.5</v>
      </c>
      <c r="HL21" s="2">
        <f t="shared" si="47"/>
        <v>119.72950833643317</v>
      </c>
      <c r="HM21" s="2">
        <f t="shared" si="48"/>
        <v>99.946852140142951</v>
      </c>
      <c r="HN21" s="2">
        <v>24478</v>
      </c>
      <c r="HO21" s="2">
        <v>24478</v>
      </c>
      <c r="HP21" s="2">
        <v>23168.9</v>
      </c>
      <c r="HQ21" s="2">
        <f t="shared" si="49"/>
        <v>94.651932347414018</v>
      </c>
      <c r="HR21" s="2">
        <f t="shared" si="50"/>
        <v>94.651932347414018</v>
      </c>
      <c r="HS21" s="2"/>
      <c r="HT21" s="5"/>
      <c r="HU21" s="5"/>
      <c r="HV21" s="4"/>
      <c r="HW21" s="4"/>
      <c r="HX21" s="4"/>
      <c r="HY21" s="4"/>
      <c r="HZ21" s="4"/>
      <c r="IA21" s="4"/>
      <c r="IB21" s="4"/>
      <c r="IC21" s="2"/>
      <c r="ID21" s="2">
        <v>40921.699999999997</v>
      </c>
      <c r="IE21" s="2">
        <v>35425.9</v>
      </c>
      <c r="IF21" s="2"/>
      <c r="IG21" s="2">
        <f t="shared" si="55"/>
        <v>86.569961658484388</v>
      </c>
      <c r="IH21" s="2"/>
      <c r="II21" s="2">
        <v>67234.7</v>
      </c>
      <c r="IJ21" s="2">
        <v>67234.399999999994</v>
      </c>
      <c r="IK21" s="2"/>
      <c r="IL21" s="2">
        <f t="shared" si="56"/>
        <v>99.999553801831482</v>
      </c>
      <c r="IM21" s="2"/>
      <c r="IN21" s="2">
        <v>371292.3</v>
      </c>
      <c r="IO21" s="2">
        <v>371105.1</v>
      </c>
      <c r="IP21" s="2"/>
      <c r="IQ21" s="2">
        <f t="shared" si="57"/>
        <v>99.949581502228838</v>
      </c>
      <c r="IR21" s="2"/>
      <c r="IS21" s="2"/>
      <c r="IT21" s="2"/>
      <c r="IU21" s="2"/>
      <c r="IV21" s="2"/>
      <c r="IW21" s="2">
        <v>11867</v>
      </c>
      <c r="IX21" s="2">
        <v>11565</v>
      </c>
      <c r="IY21" s="2">
        <v>11227.7</v>
      </c>
      <c r="IZ21" s="2">
        <f t="shared" si="59"/>
        <v>94.612791775511923</v>
      </c>
      <c r="JA21" s="2">
        <f t="shared" si="60"/>
        <v>97.083441418071772</v>
      </c>
      <c r="JB21" s="2">
        <v>618.20000000000005</v>
      </c>
      <c r="JC21" s="2">
        <v>602.6</v>
      </c>
      <c r="JD21" s="2">
        <v>585</v>
      </c>
      <c r="JE21" s="2">
        <f t="shared" si="61"/>
        <v>94.629569718537681</v>
      </c>
      <c r="JF21" s="2">
        <f t="shared" si="62"/>
        <v>97.079322933952866</v>
      </c>
      <c r="JG21" s="2">
        <v>69207.8</v>
      </c>
      <c r="JH21" s="2">
        <v>107118.2</v>
      </c>
      <c r="JI21" s="2">
        <v>107118.2</v>
      </c>
      <c r="JJ21" s="2">
        <f t="shared" si="63"/>
        <v>154.77764067056023</v>
      </c>
      <c r="JK21" s="2">
        <f t="shared" si="64"/>
        <v>100</v>
      </c>
      <c r="JL21" s="2"/>
      <c r="JM21" s="5"/>
      <c r="JN21" s="5"/>
      <c r="JO21" s="2"/>
      <c r="JP21" s="2"/>
      <c r="JQ21" s="2"/>
      <c r="JR21" s="5"/>
      <c r="JS21" s="5"/>
      <c r="JT21" s="4"/>
      <c r="JU21" s="4"/>
      <c r="JV21" s="2">
        <v>10463.200000000001</v>
      </c>
      <c r="JW21" s="5">
        <v>11383.8</v>
      </c>
      <c r="JX21" s="5">
        <v>11383.8</v>
      </c>
      <c r="JY21" s="2">
        <f t="shared" si="66"/>
        <v>108.79845553941432</v>
      </c>
      <c r="JZ21" s="2">
        <f t="shared" si="67"/>
        <v>100</v>
      </c>
      <c r="KA21" s="2"/>
      <c r="KB21" s="5"/>
      <c r="KC21" s="5"/>
      <c r="KD21" s="2"/>
      <c r="KE21" s="2"/>
      <c r="KF21" s="2">
        <v>16328.3</v>
      </c>
      <c r="KG21" s="5">
        <v>8989.6</v>
      </c>
      <c r="KH21" s="5">
        <v>8989.6</v>
      </c>
      <c r="KI21" s="2">
        <f t="shared" si="69"/>
        <v>55.055333378245145</v>
      </c>
      <c r="KJ21" s="2">
        <f t="shared" si="70"/>
        <v>100</v>
      </c>
      <c r="KK21" s="2"/>
      <c r="KL21" s="2">
        <v>5747.5</v>
      </c>
      <c r="KM21" s="2">
        <v>5747.5</v>
      </c>
      <c r="KN21" s="2"/>
      <c r="KO21" s="2">
        <f t="shared" si="71"/>
        <v>100</v>
      </c>
      <c r="KP21" s="2"/>
      <c r="KQ21" s="2">
        <v>4803.5</v>
      </c>
      <c r="KR21" s="2">
        <v>4803.5</v>
      </c>
      <c r="KS21" s="2"/>
      <c r="KT21" s="2">
        <f t="shared" si="72"/>
        <v>100</v>
      </c>
      <c r="KU21" s="2"/>
      <c r="KV21" s="2"/>
      <c r="KW21" s="2"/>
      <c r="KX21" s="2"/>
      <c r="KY21" s="2"/>
      <c r="KZ21" s="2"/>
      <c r="LA21" s="5"/>
      <c r="LB21" s="5"/>
      <c r="LC21" s="2"/>
      <c r="LD21" s="2"/>
      <c r="LE21" s="2"/>
      <c r="LF21" s="2"/>
      <c r="LG21" s="2"/>
      <c r="LH21" s="2"/>
      <c r="LI21" s="2"/>
      <c r="LJ21" s="2"/>
      <c r="LK21" s="2"/>
      <c r="LL21" s="2"/>
      <c r="LM21" s="2"/>
      <c r="LN21" s="2"/>
      <c r="LO21" s="2">
        <v>54959.6</v>
      </c>
      <c r="LP21" s="2">
        <v>54959.6</v>
      </c>
      <c r="LQ21" s="2">
        <v>54959.6</v>
      </c>
      <c r="LR21" s="2">
        <f t="shared" si="73"/>
        <v>100</v>
      </c>
      <c r="LS21" s="2">
        <f t="shared" si="94"/>
        <v>100</v>
      </c>
      <c r="LT21" s="2"/>
      <c r="LU21" s="2">
        <v>1556.1</v>
      </c>
      <c r="LV21" s="2">
        <v>1556.1</v>
      </c>
      <c r="LW21" s="2"/>
      <c r="LX21" s="2">
        <f t="shared" si="75"/>
        <v>100</v>
      </c>
      <c r="LY21" s="2">
        <v>4436.8</v>
      </c>
      <c r="LZ21" s="2"/>
      <c r="MA21" s="2"/>
      <c r="MB21" s="2"/>
      <c r="MC21" s="2"/>
      <c r="MD21" s="2"/>
      <c r="ME21" s="2">
        <v>3236.8</v>
      </c>
      <c r="MF21" s="2">
        <v>3236.8</v>
      </c>
      <c r="MG21" s="2"/>
      <c r="MH21" s="2">
        <f t="shared" si="77"/>
        <v>100</v>
      </c>
      <c r="MI21" s="2"/>
      <c r="MJ21" s="2">
        <v>1200</v>
      </c>
      <c r="MK21" s="2">
        <v>1200</v>
      </c>
      <c r="ML21" s="2"/>
      <c r="MM21" s="2">
        <f t="shared" si="78"/>
        <v>100</v>
      </c>
      <c r="MN21" s="2">
        <v>37990.1</v>
      </c>
      <c r="MO21" s="2">
        <v>118012.4</v>
      </c>
      <c r="MP21" s="2">
        <v>118012.4</v>
      </c>
      <c r="MQ21" s="2">
        <f t="shared" si="80"/>
        <v>310.63987723117339</v>
      </c>
      <c r="MR21" s="2">
        <f t="shared" si="81"/>
        <v>100</v>
      </c>
      <c r="MS21" s="4"/>
      <c r="MT21" s="14"/>
      <c r="MU21" s="14"/>
      <c r="MV21" s="4"/>
      <c r="MW21" s="4"/>
      <c r="MX21" s="2"/>
      <c r="MY21" s="2"/>
      <c r="MZ21" s="2"/>
      <c r="NA21" s="2"/>
      <c r="NB21" s="2"/>
      <c r="NC21" s="2"/>
      <c r="ND21" s="2"/>
      <c r="NE21" s="2"/>
      <c r="NF21" s="4"/>
      <c r="NG21" s="4"/>
      <c r="NH21" s="2"/>
      <c r="NI21" s="2"/>
      <c r="NJ21" s="2"/>
      <c r="NK21" s="4"/>
      <c r="NL21" s="4"/>
      <c r="NM21" s="2"/>
      <c r="NN21" s="2"/>
      <c r="NO21" s="2"/>
      <c r="NP21" s="4"/>
      <c r="NQ21" s="4"/>
      <c r="NR21" s="2">
        <v>723.9</v>
      </c>
      <c r="NS21" s="2">
        <v>723.9</v>
      </c>
      <c r="NT21" s="2">
        <v>722.7</v>
      </c>
      <c r="NU21" s="2">
        <f t="shared" si="82"/>
        <v>99.834231247409875</v>
      </c>
      <c r="NV21" s="2">
        <f t="shared" si="83"/>
        <v>99.834231247409875</v>
      </c>
      <c r="NW21" s="2">
        <v>160.1</v>
      </c>
      <c r="NX21" s="2">
        <v>160.1</v>
      </c>
      <c r="NY21" s="2">
        <v>160.1</v>
      </c>
      <c r="NZ21" s="2">
        <f t="shared" si="84"/>
        <v>100</v>
      </c>
      <c r="OA21" s="2">
        <f t="shared" si="85"/>
        <v>100</v>
      </c>
      <c r="OB21" s="2">
        <v>525</v>
      </c>
      <c r="OC21" s="2"/>
      <c r="OD21" s="2"/>
      <c r="OE21" s="4"/>
      <c r="OF21" s="4"/>
      <c r="OG21" s="2"/>
      <c r="OH21" s="2">
        <v>192</v>
      </c>
      <c r="OI21" s="2">
        <v>169</v>
      </c>
      <c r="OJ21" s="4"/>
      <c r="OK21" s="2">
        <f t="shared" si="88"/>
        <v>88.020833333333343</v>
      </c>
      <c r="OL21" s="2">
        <v>106.7</v>
      </c>
      <c r="OM21" s="2">
        <v>106.7</v>
      </c>
      <c r="ON21" s="2">
        <v>106.7</v>
      </c>
      <c r="OO21" s="2"/>
      <c r="OP21" s="2"/>
    </row>
    <row r="22" spans="1:406" ht="12.75" customHeight="1" x14ac:dyDescent="0.2">
      <c r="A22" s="1" t="s">
        <v>16</v>
      </c>
      <c r="B22" s="2">
        <f t="shared" si="91"/>
        <v>200894.3</v>
      </c>
      <c r="C22" s="2">
        <f t="shared" si="92"/>
        <v>594848.39999999991</v>
      </c>
      <c r="D22" s="2">
        <f t="shared" si="93"/>
        <v>425380.39999999997</v>
      </c>
      <c r="E22" s="2">
        <f t="shared" si="0"/>
        <v>211.7433894341452</v>
      </c>
      <c r="F22" s="2">
        <f t="shared" si="1"/>
        <v>71.510724413144601</v>
      </c>
      <c r="G22" s="2"/>
      <c r="H22" s="2"/>
      <c r="I22" s="2"/>
      <c r="J22" s="2"/>
      <c r="K22" s="2"/>
      <c r="L22" s="2">
        <v>4652.3999999999996</v>
      </c>
      <c r="M22" s="2">
        <v>3159.4</v>
      </c>
      <c r="N22" s="2">
        <v>3159.2</v>
      </c>
      <c r="O22" s="2">
        <f t="shared" si="4"/>
        <v>67.904737339867594</v>
      </c>
      <c r="P22" s="2">
        <f t="shared" si="5"/>
        <v>99.993669684117222</v>
      </c>
      <c r="Q22" s="2"/>
      <c r="R22" s="5"/>
      <c r="S22" s="5"/>
      <c r="T22" s="2"/>
      <c r="U22" s="2"/>
      <c r="V22" s="2"/>
      <c r="W22" s="5"/>
      <c r="X22" s="5"/>
      <c r="Y22" s="2"/>
      <c r="Z22" s="2"/>
      <c r="AA22" s="2"/>
      <c r="AB22" s="2"/>
      <c r="AC22" s="2"/>
      <c r="AD22" s="2"/>
      <c r="AE22" s="2"/>
      <c r="AF22" s="2"/>
      <c r="AG22" s="5"/>
      <c r="AH22" s="5"/>
      <c r="AI22" s="2"/>
      <c r="AJ22" s="2"/>
      <c r="AK22" s="2"/>
      <c r="AL22" s="2"/>
      <c r="AM22" s="5"/>
      <c r="AN22" s="2"/>
      <c r="AO22" s="4"/>
      <c r="AP22" s="2"/>
      <c r="AQ22" s="2"/>
      <c r="AR22" s="2"/>
      <c r="AS22" s="4"/>
      <c r="AT22" s="4"/>
      <c r="AU22" s="2"/>
      <c r="AV22" s="2"/>
      <c r="AW22" s="2"/>
      <c r="AX22" s="4"/>
      <c r="AY22" s="4"/>
      <c r="AZ22" s="2"/>
      <c r="BA22" s="2">
        <v>47851.6</v>
      </c>
      <c r="BB22" s="2">
        <v>47851.6</v>
      </c>
      <c r="BC22" s="2"/>
      <c r="BD22" s="2">
        <f t="shared" si="12"/>
        <v>100</v>
      </c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5"/>
      <c r="BV22" s="5"/>
      <c r="BW22" s="2"/>
      <c r="BX22" s="2"/>
      <c r="BY22" s="2"/>
      <c r="BZ22" s="5"/>
      <c r="CA22" s="5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6"/>
      <c r="DE22" s="6"/>
      <c r="DF22" s="2"/>
      <c r="DG22" s="2"/>
      <c r="DH22" s="2"/>
      <c r="DI22" s="5"/>
      <c r="DJ22" s="5"/>
      <c r="DK22" s="2"/>
      <c r="DL22" s="2"/>
      <c r="DM22" s="2"/>
      <c r="DN22" s="2">
        <v>318.3</v>
      </c>
      <c r="DO22" s="2">
        <v>318.3</v>
      </c>
      <c r="DP22" s="2"/>
      <c r="DQ22" s="2">
        <f t="shared" si="24"/>
        <v>100</v>
      </c>
      <c r="DR22" s="2"/>
      <c r="DS22" s="2">
        <v>88.8</v>
      </c>
      <c r="DT22" s="2">
        <v>88.8</v>
      </c>
      <c r="DU22" s="2"/>
      <c r="DV22" s="2">
        <f t="shared" si="25"/>
        <v>100</v>
      </c>
      <c r="DW22" s="2"/>
      <c r="DX22" s="2">
        <v>16.899999999999999</v>
      </c>
      <c r="DY22" s="2">
        <v>16.899999999999999</v>
      </c>
      <c r="DZ22" s="2"/>
      <c r="EA22" s="2">
        <f t="shared" si="26"/>
        <v>100</v>
      </c>
      <c r="EB22" s="2">
        <v>66</v>
      </c>
      <c r="EC22" s="2"/>
      <c r="ED22" s="2"/>
      <c r="EE22" s="2"/>
      <c r="EF22" s="2"/>
      <c r="EG22" s="2"/>
      <c r="EH22" s="2"/>
      <c r="EI22" s="2"/>
      <c r="EJ22" s="4"/>
      <c r="EK22" s="4"/>
      <c r="EL22" s="2">
        <v>1016.1</v>
      </c>
      <c r="EM22" s="4"/>
      <c r="EN22" s="4"/>
      <c r="EO22" s="4"/>
      <c r="EP22" s="4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5"/>
      <c r="FC22" s="5"/>
      <c r="FD22" s="4"/>
      <c r="FE22" s="2"/>
      <c r="FF22" s="2"/>
      <c r="FG22" s="2"/>
      <c r="FH22" s="2"/>
      <c r="FI22" s="2"/>
      <c r="FJ22" s="2"/>
      <c r="FK22" s="2"/>
      <c r="FL22" s="4"/>
      <c r="FM22" s="4"/>
      <c r="FN22" s="4"/>
      <c r="FO22" s="4"/>
      <c r="FP22" s="2"/>
      <c r="FQ22" s="5"/>
      <c r="FR22" s="5"/>
      <c r="FS22" s="4"/>
      <c r="FT22" s="4"/>
      <c r="FU22" s="2">
        <v>716.2</v>
      </c>
      <c r="FV22" s="5">
        <v>716.2</v>
      </c>
      <c r="FW22" s="5">
        <v>716.2</v>
      </c>
      <c r="FX22" s="2">
        <f t="shared" si="38"/>
        <v>100</v>
      </c>
      <c r="FY22" s="2">
        <f t="shared" si="39"/>
        <v>100</v>
      </c>
      <c r="FZ22" s="2">
        <v>1110.4000000000001</v>
      </c>
      <c r="GA22" s="2">
        <v>858.6</v>
      </c>
      <c r="GB22" s="5">
        <v>858.6</v>
      </c>
      <c r="GC22" s="2">
        <f t="shared" si="41"/>
        <v>77.323487031700296</v>
      </c>
      <c r="GD22" s="2">
        <f t="shared" si="42"/>
        <v>100</v>
      </c>
      <c r="GE22" s="2">
        <v>475.9</v>
      </c>
      <c r="GF22" s="2">
        <v>368</v>
      </c>
      <c r="GG22" s="2">
        <v>368</v>
      </c>
      <c r="GH22" s="2">
        <f t="shared" si="43"/>
        <v>77.327169573439804</v>
      </c>
      <c r="GI22" s="2">
        <f t="shared" si="44"/>
        <v>100</v>
      </c>
      <c r="GJ22" s="2"/>
      <c r="GK22" s="5"/>
      <c r="GL22" s="5"/>
      <c r="GM22" s="2"/>
      <c r="GN22" s="2"/>
      <c r="GO22" s="2"/>
      <c r="GP22" s="2"/>
      <c r="GQ22" s="2"/>
      <c r="GR22" s="4"/>
      <c r="GS22" s="4"/>
      <c r="GT22" s="2"/>
      <c r="GU22" s="2"/>
      <c r="GV22" s="2"/>
      <c r="GW22" s="2"/>
      <c r="GX22" s="2"/>
      <c r="GY22" s="2"/>
      <c r="GZ22" s="2"/>
      <c r="HA22" s="2"/>
      <c r="HB22" s="4"/>
      <c r="HC22" s="4"/>
      <c r="HD22" s="2"/>
      <c r="HE22" s="2"/>
      <c r="HF22" s="2"/>
      <c r="HG22" s="2"/>
      <c r="HH22" s="2"/>
      <c r="HI22" s="2">
        <v>69972.2</v>
      </c>
      <c r="HJ22" s="2">
        <v>77173</v>
      </c>
      <c r="HK22" s="2">
        <v>3397.2</v>
      </c>
      <c r="HL22" s="2">
        <f t="shared" si="47"/>
        <v>4.8550710139169553</v>
      </c>
      <c r="HM22" s="2">
        <f t="shared" si="48"/>
        <v>4.4020577144856361</v>
      </c>
      <c r="HN22" s="2">
        <v>17173</v>
      </c>
      <c r="HO22" s="2">
        <v>17173</v>
      </c>
      <c r="HP22" s="2">
        <v>4052.4</v>
      </c>
      <c r="HQ22" s="2">
        <f t="shared" si="49"/>
        <v>23.59750771560007</v>
      </c>
      <c r="HR22" s="2">
        <f t="shared" si="50"/>
        <v>23.59750771560007</v>
      </c>
      <c r="HS22" s="2"/>
      <c r="HT22" s="5"/>
      <c r="HU22" s="5"/>
      <c r="HV22" s="4"/>
      <c r="HW22" s="4"/>
      <c r="HX22" s="4"/>
      <c r="HY22" s="4"/>
      <c r="HZ22" s="4"/>
      <c r="IA22" s="4"/>
      <c r="IB22" s="4"/>
      <c r="IC22" s="2"/>
      <c r="ID22" s="2"/>
      <c r="IE22" s="2"/>
      <c r="IF22" s="2"/>
      <c r="IG22" s="2"/>
      <c r="IH22" s="2"/>
      <c r="II22" s="2"/>
      <c r="IJ22" s="2"/>
      <c r="IK22" s="2"/>
      <c r="IL22" s="2"/>
      <c r="IM22" s="2"/>
      <c r="IN22" s="2">
        <v>262752.09999999998</v>
      </c>
      <c r="IO22" s="2">
        <v>180451.3</v>
      </c>
      <c r="IP22" s="2"/>
      <c r="IQ22" s="2">
        <f t="shared" si="57"/>
        <v>68.677395918053563</v>
      </c>
      <c r="IR22" s="2"/>
      <c r="IS22" s="2"/>
      <c r="IT22" s="2"/>
      <c r="IU22" s="2"/>
      <c r="IV22" s="2"/>
      <c r="IW22" s="2">
        <v>1839.8</v>
      </c>
      <c r="IX22" s="2">
        <v>1403.5</v>
      </c>
      <c r="IY22" s="2">
        <v>1403.5</v>
      </c>
      <c r="IZ22" s="2">
        <f t="shared" si="59"/>
        <v>76.285465811501254</v>
      </c>
      <c r="JA22" s="2">
        <f t="shared" si="60"/>
        <v>100</v>
      </c>
      <c r="JB22" s="2">
        <v>95.9</v>
      </c>
      <c r="JC22" s="2">
        <v>73.099999999999994</v>
      </c>
      <c r="JD22" s="2">
        <v>73.099999999999994</v>
      </c>
      <c r="JE22" s="2">
        <f t="shared" si="61"/>
        <v>76.225234619395195</v>
      </c>
      <c r="JF22" s="2">
        <f t="shared" si="62"/>
        <v>100</v>
      </c>
      <c r="JG22" s="2"/>
      <c r="JH22" s="2">
        <v>28500</v>
      </c>
      <c r="JI22" s="2">
        <v>28481.200000000001</v>
      </c>
      <c r="JJ22" s="2"/>
      <c r="JK22" s="2">
        <f t="shared" si="64"/>
        <v>99.934035087719295</v>
      </c>
      <c r="JL22" s="5"/>
      <c r="JM22" s="5">
        <v>39762.400000000001</v>
      </c>
      <c r="JN22" s="5">
        <v>39762.300000000003</v>
      </c>
      <c r="JO22" s="2"/>
      <c r="JP22" s="2">
        <f>JN22/JM22*100</f>
        <v>99.999748506126394</v>
      </c>
      <c r="JQ22" s="2"/>
      <c r="JR22" s="2">
        <v>25421.8</v>
      </c>
      <c r="JS22" s="5">
        <v>25421.8</v>
      </c>
      <c r="JT22" s="2"/>
      <c r="JU22" s="2">
        <f t="shared" si="65"/>
        <v>100</v>
      </c>
      <c r="JV22" s="2">
        <v>31301.1</v>
      </c>
      <c r="JW22" s="5">
        <v>27565.1</v>
      </c>
      <c r="JX22" s="5">
        <v>27565.1</v>
      </c>
      <c r="JY22" s="2">
        <f t="shared" si="66"/>
        <v>88.064317228467999</v>
      </c>
      <c r="JZ22" s="2">
        <f t="shared" si="67"/>
        <v>100</v>
      </c>
      <c r="KA22" s="2"/>
      <c r="KB22" s="5"/>
      <c r="KC22" s="5"/>
      <c r="KD22" s="2"/>
      <c r="KE22" s="2"/>
      <c r="KF22" s="2">
        <v>10692.4</v>
      </c>
      <c r="KG22" s="5"/>
      <c r="KH22" s="5"/>
      <c r="KI22" s="2"/>
      <c r="KJ22" s="2"/>
      <c r="KK22" s="2"/>
      <c r="KL22" s="2"/>
      <c r="KM22" s="2"/>
      <c r="KN22" s="2"/>
      <c r="KO22" s="2"/>
      <c r="KP22" s="2"/>
      <c r="KQ22" s="2">
        <v>633.70000000000005</v>
      </c>
      <c r="KR22" s="2">
        <v>629.29999999999995</v>
      </c>
      <c r="KS22" s="2"/>
      <c r="KT22" s="2">
        <f t="shared" si="72"/>
        <v>99.305665141234016</v>
      </c>
      <c r="KU22" s="2"/>
      <c r="KV22" s="2"/>
      <c r="KW22" s="2"/>
      <c r="KX22" s="2"/>
      <c r="KY22" s="2"/>
      <c r="KZ22" s="2"/>
      <c r="LA22" s="5"/>
      <c r="LB22" s="5"/>
      <c r="LC22" s="2"/>
      <c r="LD22" s="2"/>
      <c r="LE22" s="2"/>
      <c r="LF22" s="2"/>
      <c r="LG22" s="2"/>
      <c r="LH22" s="2"/>
      <c r="LI22" s="2"/>
      <c r="LJ22" s="2"/>
      <c r="LK22" s="2"/>
      <c r="LL22" s="2"/>
      <c r="LM22" s="2"/>
      <c r="LN22" s="2"/>
      <c r="LO22" s="2">
        <v>25892.7</v>
      </c>
      <c r="LP22" s="2">
        <v>25892.7</v>
      </c>
      <c r="LQ22" s="2">
        <v>25892.7</v>
      </c>
      <c r="LR22" s="2">
        <f t="shared" si="73"/>
        <v>100</v>
      </c>
      <c r="LS22" s="2">
        <f t="shared" si="94"/>
        <v>100</v>
      </c>
      <c r="LT22" s="2"/>
      <c r="LU22" s="2"/>
      <c r="LV22" s="2"/>
      <c r="LW22" s="2"/>
      <c r="LX22" s="2"/>
      <c r="LY22" s="2">
        <v>4857.5</v>
      </c>
      <c r="LZ22" s="2"/>
      <c r="MA22" s="2"/>
      <c r="MB22" s="2"/>
      <c r="MC22" s="2"/>
      <c r="MD22" s="2"/>
      <c r="ME22" s="2">
        <v>4047.5</v>
      </c>
      <c r="MF22" s="2">
        <v>4047.5</v>
      </c>
      <c r="MG22" s="2"/>
      <c r="MH22" s="2">
        <f t="shared" si="77"/>
        <v>100</v>
      </c>
      <c r="MI22" s="2"/>
      <c r="MJ22" s="2">
        <v>810</v>
      </c>
      <c r="MK22" s="2">
        <v>810</v>
      </c>
      <c r="ML22" s="2"/>
      <c r="MM22" s="2">
        <f t="shared" si="78"/>
        <v>100</v>
      </c>
      <c r="MN22" s="2">
        <v>30171.8</v>
      </c>
      <c r="MO22" s="2">
        <v>30171.8</v>
      </c>
      <c r="MP22" s="2">
        <v>29924.5</v>
      </c>
      <c r="MQ22" s="2">
        <f t="shared" si="80"/>
        <v>99.180360469047258</v>
      </c>
      <c r="MR22" s="2">
        <f t="shared" si="81"/>
        <v>99.180360469047258</v>
      </c>
      <c r="MS22" s="4"/>
      <c r="MT22" s="14"/>
      <c r="MU22" s="14"/>
      <c r="MV22" s="4"/>
      <c r="MW22" s="4"/>
      <c r="MX22" s="2"/>
      <c r="MY22" s="2"/>
      <c r="MZ22" s="2"/>
      <c r="NA22" s="2"/>
      <c r="NB22" s="2"/>
      <c r="NC22" s="2"/>
      <c r="ND22" s="2"/>
      <c r="NE22" s="2"/>
      <c r="NF22" s="4"/>
      <c r="NG22" s="4"/>
      <c r="NH22" s="2"/>
      <c r="NI22" s="2"/>
      <c r="NJ22" s="2"/>
      <c r="NK22" s="4"/>
      <c r="NL22" s="4"/>
      <c r="NM22" s="2"/>
      <c r="NN22" s="2"/>
      <c r="NO22" s="2"/>
      <c r="NP22" s="4"/>
      <c r="NQ22" s="4"/>
      <c r="NR22" s="2"/>
      <c r="NS22" s="2"/>
      <c r="NT22" s="2"/>
      <c r="NU22" s="2"/>
      <c r="NV22" s="2"/>
      <c r="NW22" s="2">
        <v>90.9</v>
      </c>
      <c r="NX22" s="2">
        <v>90.9</v>
      </c>
      <c r="NY22" s="2">
        <v>90.9</v>
      </c>
      <c r="NZ22" s="2">
        <f t="shared" si="84"/>
        <v>100</v>
      </c>
      <c r="OA22" s="2">
        <f t="shared" si="85"/>
        <v>100</v>
      </c>
      <c r="OB22" s="2">
        <v>770</v>
      </c>
      <c r="OC22" s="2"/>
      <c r="OD22" s="2"/>
      <c r="OE22" s="4"/>
      <c r="OF22" s="4"/>
      <c r="OG22" s="2"/>
      <c r="OH22" s="2"/>
      <c r="OI22" s="2"/>
      <c r="OJ22" s="4"/>
      <c r="OK22" s="4"/>
      <c r="OL22" s="2"/>
      <c r="OM22" s="2"/>
      <c r="ON22" s="2"/>
      <c r="OO22" s="2"/>
      <c r="OP22" s="2"/>
    </row>
    <row r="23" spans="1:406" ht="12.75" customHeight="1" x14ac:dyDescent="0.2">
      <c r="A23" s="1" t="s">
        <v>17</v>
      </c>
      <c r="B23" s="2">
        <f t="shared" si="91"/>
        <v>84771.199999999983</v>
      </c>
      <c r="C23" s="2">
        <f t="shared" si="92"/>
        <v>205712.49999999997</v>
      </c>
      <c r="D23" s="2">
        <f t="shared" si="93"/>
        <v>202238.7</v>
      </c>
      <c r="E23" s="2">
        <f t="shared" si="0"/>
        <v>238.57005681174743</v>
      </c>
      <c r="F23" s="2">
        <f t="shared" si="1"/>
        <v>98.311332563650751</v>
      </c>
      <c r="G23" s="2"/>
      <c r="H23" s="2"/>
      <c r="I23" s="2"/>
      <c r="J23" s="2"/>
      <c r="K23" s="2"/>
      <c r="L23" s="2">
        <v>2329.5</v>
      </c>
      <c r="M23" s="2">
        <v>2329.5</v>
      </c>
      <c r="N23" s="2">
        <v>2329.1999999999998</v>
      </c>
      <c r="O23" s="2">
        <f t="shared" si="4"/>
        <v>99.987121699935599</v>
      </c>
      <c r="P23" s="2">
        <f t="shared" si="5"/>
        <v>99.987121699935599</v>
      </c>
      <c r="Q23" s="2"/>
      <c r="R23" s="5"/>
      <c r="S23" s="5"/>
      <c r="T23" s="2"/>
      <c r="U23" s="2"/>
      <c r="V23" s="2"/>
      <c r="W23" s="5"/>
      <c r="X23" s="5"/>
      <c r="Y23" s="2"/>
      <c r="Z23" s="2"/>
      <c r="AA23" s="2"/>
      <c r="AB23" s="2"/>
      <c r="AC23" s="2"/>
      <c r="AD23" s="2"/>
      <c r="AE23" s="2"/>
      <c r="AF23" s="2"/>
      <c r="AG23" s="5"/>
      <c r="AH23" s="5"/>
      <c r="AI23" s="2"/>
      <c r="AJ23" s="2"/>
      <c r="AK23" s="2"/>
      <c r="AL23" s="2"/>
      <c r="AM23" s="5"/>
      <c r="AN23" s="2"/>
      <c r="AO23" s="4"/>
      <c r="AP23" s="2"/>
      <c r="AQ23" s="2"/>
      <c r="AR23" s="2"/>
      <c r="AS23" s="4"/>
      <c r="AT23" s="4"/>
      <c r="AU23" s="2"/>
      <c r="AV23" s="2"/>
      <c r="AW23" s="2"/>
      <c r="AX23" s="4"/>
      <c r="AY23" s="4"/>
      <c r="AZ23" s="2"/>
      <c r="BA23" s="2"/>
      <c r="BB23" s="4"/>
      <c r="BC23" s="2"/>
      <c r="BD23" s="4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5"/>
      <c r="BV23" s="5"/>
      <c r="BW23" s="2"/>
      <c r="BX23" s="2"/>
      <c r="BY23" s="2"/>
      <c r="BZ23" s="5"/>
      <c r="CA23" s="5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6"/>
      <c r="DE23" s="6"/>
      <c r="DF23" s="2"/>
      <c r="DG23" s="2"/>
      <c r="DH23" s="2"/>
      <c r="DI23" s="5"/>
      <c r="DJ23" s="5"/>
      <c r="DK23" s="2"/>
      <c r="DL23" s="2"/>
      <c r="DM23" s="2"/>
      <c r="DN23" s="2">
        <v>285</v>
      </c>
      <c r="DO23" s="2">
        <v>285</v>
      </c>
      <c r="DP23" s="2"/>
      <c r="DQ23" s="2">
        <f t="shared" si="24"/>
        <v>100</v>
      </c>
      <c r="DR23" s="2"/>
      <c r="DS23" s="2">
        <v>28.9</v>
      </c>
      <c r="DT23" s="2">
        <v>28.9</v>
      </c>
      <c r="DU23" s="2"/>
      <c r="DV23" s="2">
        <f t="shared" si="25"/>
        <v>100</v>
      </c>
      <c r="DW23" s="2"/>
      <c r="DX23" s="2">
        <v>5.5</v>
      </c>
      <c r="DY23" s="2">
        <v>5.5</v>
      </c>
      <c r="DZ23" s="2"/>
      <c r="EA23" s="2">
        <f t="shared" si="26"/>
        <v>100</v>
      </c>
      <c r="EB23" s="2">
        <v>28.4</v>
      </c>
      <c r="EC23" s="2"/>
      <c r="ED23" s="2"/>
      <c r="EE23" s="2"/>
      <c r="EF23" s="2"/>
      <c r="EG23" s="2"/>
      <c r="EH23" s="2"/>
      <c r="EI23" s="2"/>
      <c r="EJ23" s="4"/>
      <c r="EK23" s="4"/>
      <c r="EL23" s="2">
        <v>875.2</v>
      </c>
      <c r="EM23" s="4"/>
      <c r="EN23" s="4"/>
      <c r="EO23" s="4"/>
      <c r="EP23" s="4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5"/>
      <c r="FC23" s="5"/>
      <c r="FD23" s="4"/>
      <c r="FE23" s="2"/>
      <c r="FF23" s="2"/>
      <c r="FG23" s="2"/>
      <c r="FH23" s="2"/>
      <c r="FI23" s="2"/>
      <c r="FJ23" s="2"/>
      <c r="FK23" s="2"/>
      <c r="FL23" s="4"/>
      <c r="FM23" s="4"/>
      <c r="FN23" s="4"/>
      <c r="FO23" s="4"/>
      <c r="FP23" s="2"/>
      <c r="FQ23" s="5"/>
      <c r="FR23" s="5"/>
      <c r="FS23" s="4"/>
      <c r="FT23" s="4"/>
      <c r="FU23" s="2">
        <v>313.60000000000002</v>
      </c>
      <c r="FV23" s="5">
        <v>313.60000000000002</v>
      </c>
      <c r="FW23" s="5">
        <v>313.60000000000002</v>
      </c>
      <c r="FX23" s="2">
        <f t="shared" si="38"/>
        <v>100</v>
      </c>
      <c r="FY23" s="2">
        <f t="shared" si="39"/>
        <v>100</v>
      </c>
      <c r="FZ23" s="2"/>
      <c r="GA23" s="2"/>
      <c r="GB23" s="5"/>
      <c r="GC23" s="4"/>
      <c r="GD23" s="4"/>
      <c r="GE23" s="2"/>
      <c r="GF23" s="2"/>
      <c r="GG23" s="2"/>
      <c r="GH23" s="2"/>
      <c r="GI23" s="2"/>
      <c r="GJ23" s="2"/>
      <c r="GK23" s="5"/>
      <c r="GL23" s="5"/>
      <c r="GM23" s="2"/>
      <c r="GN23" s="2"/>
      <c r="GO23" s="2"/>
      <c r="GP23" s="2"/>
      <c r="GQ23" s="2"/>
      <c r="GR23" s="4"/>
      <c r="GS23" s="4"/>
      <c r="GT23" s="2"/>
      <c r="GU23" s="2"/>
      <c r="GV23" s="2"/>
      <c r="GW23" s="2"/>
      <c r="GX23" s="2"/>
      <c r="GY23" s="2"/>
      <c r="GZ23" s="2"/>
      <c r="HA23" s="2"/>
      <c r="HB23" s="4"/>
      <c r="HC23" s="4"/>
      <c r="HD23" s="2"/>
      <c r="HE23" s="2"/>
      <c r="HF23" s="2"/>
      <c r="HG23" s="2"/>
      <c r="HH23" s="2"/>
      <c r="HI23" s="2">
        <v>23950</v>
      </c>
      <c r="HJ23" s="2">
        <v>141344.29999999999</v>
      </c>
      <c r="HK23" s="2">
        <v>141315.70000000001</v>
      </c>
      <c r="HL23" s="2">
        <f t="shared" si="47"/>
        <v>590.04467640918585</v>
      </c>
      <c r="HM23" s="2">
        <f t="shared" si="48"/>
        <v>99.979765721008931</v>
      </c>
      <c r="HN23" s="2">
        <v>5877.9</v>
      </c>
      <c r="HO23" s="2">
        <v>5877.9</v>
      </c>
      <c r="HP23" s="2">
        <v>2517.5</v>
      </c>
      <c r="HQ23" s="2">
        <f t="shared" si="49"/>
        <v>42.829922251144119</v>
      </c>
      <c r="HR23" s="2">
        <f t="shared" si="50"/>
        <v>42.829922251144119</v>
      </c>
      <c r="HS23" s="2"/>
      <c r="HT23" s="5"/>
      <c r="HU23" s="5"/>
      <c r="HV23" s="4"/>
      <c r="HW23" s="4"/>
      <c r="HX23" s="4"/>
      <c r="HY23" s="4"/>
      <c r="HZ23" s="4"/>
      <c r="IA23" s="4"/>
      <c r="IB23" s="4"/>
      <c r="IC23" s="2"/>
      <c r="ID23" s="2"/>
      <c r="IE23" s="2"/>
      <c r="IF23" s="2"/>
      <c r="IG23" s="2"/>
      <c r="IH23" s="2"/>
      <c r="II23" s="2"/>
      <c r="IJ23" s="2"/>
      <c r="IK23" s="2"/>
      <c r="IL23" s="2"/>
      <c r="IM23" s="2"/>
      <c r="IN23" s="2"/>
      <c r="IO23" s="2"/>
      <c r="IP23" s="2"/>
      <c r="IQ23" s="2"/>
      <c r="IR23" s="2"/>
      <c r="IS23" s="2"/>
      <c r="IT23" s="2"/>
      <c r="IU23" s="2"/>
      <c r="IV23" s="2"/>
      <c r="IW23" s="2">
        <v>4047.7</v>
      </c>
      <c r="IX23" s="2">
        <v>3461.8</v>
      </c>
      <c r="IY23" s="2">
        <v>3461.8</v>
      </c>
      <c r="IZ23" s="2">
        <f t="shared" si="59"/>
        <v>85.525113027151235</v>
      </c>
      <c r="JA23" s="2">
        <f t="shared" si="60"/>
        <v>100</v>
      </c>
      <c r="JB23" s="2">
        <v>210.9</v>
      </c>
      <c r="JC23" s="2">
        <v>180.4</v>
      </c>
      <c r="JD23" s="2">
        <v>180.4</v>
      </c>
      <c r="JE23" s="2">
        <f t="shared" si="61"/>
        <v>85.538169748696063</v>
      </c>
      <c r="JF23" s="2">
        <f t="shared" si="62"/>
        <v>100</v>
      </c>
      <c r="JG23" s="2"/>
      <c r="JH23" s="2"/>
      <c r="JI23" s="2"/>
      <c r="JJ23" s="2"/>
      <c r="JK23" s="2"/>
      <c r="JL23" s="2"/>
      <c r="JM23" s="5"/>
      <c r="JN23" s="5"/>
      <c r="JO23" s="2"/>
      <c r="JP23" s="2"/>
      <c r="JQ23" s="2"/>
      <c r="JR23" s="5"/>
      <c r="JS23" s="5"/>
      <c r="JT23" s="2"/>
      <c r="JU23" s="2"/>
      <c r="JV23" s="2">
        <v>4534</v>
      </c>
      <c r="JW23" s="5">
        <v>18180.8</v>
      </c>
      <c r="JX23" s="5">
        <v>18096.400000000001</v>
      </c>
      <c r="JY23" s="2">
        <f t="shared" si="66"/>
        <v>399.12659902955448</v>
      </c>
      <c r="JZ23" s="2">
        <f t="shared" si="67"/>
        <v>99.535774003344201</v>
      </c>
      <c r="KA23" s="2"/>
      <c r="KB23" s="5"/>
      <c r="KC23" s="5"/>
      <c r="KD23" s="2"/>
      <c r="KE23" s="2"/>
      <c r="KF23" s="2">
        <v>7677.7</v>
      </c>
      <c r="KG23" s="5"/>
      <c r="KH23" s="5"/>
      <c r="KI23" s="2"/>
      <c r="KJ23" s="2"/>
      <c r="KK23" s="2"/>
      <c r="KL23" s="2"/>
      <c r="KM23" s="2"/>
      <c r="KN23" s="2"/>
      <c r="KO23" s="2"/>
      <c r="KP23" s="2"/>
      <c r="KQ23" s="2">
        <v>2258.6999999999998</v>
      </c>
      <c r="KR23" s="2">
        <v>2258.6</v>
      </c>
      <c r="KS23" s="2"/>
      <c r="KT23" s="2">
        <f t="shared" si="72"/>
        <v>99.995572674547304</v>
      </c>
      <c r="KU23" s="2"/>
      <c r="KV23" s="2"/>
      <c r="KW23" s="2"/>
      <c r="KX23" s="2"/>
      <c r="KY23" s="2"/>
      <c r="KZ23" s="2"/>
      <c r="LA23" s="5"/>
      <c r="LB23" s="5"/>
      <c r="LC23" s="2"/>
      <c r="LD23" s="2"/>
      <c r="LE23" s="2"/>
      <c r="LF23" s="2"/>
      <c r="LG23" s="2"/>
      <c r="LH23" s="2"/>
      <c r="LI23" s="2"/>
      <c r="LJ23" s="2"/>
      <c r="LK23" s="2"/>
      <c r="LL23" s="2"/>
      <c r="LM23" s="2"/>
      <c r="LN23" s="2"/>
      <c r="LO23" s="2">
        <v>21690.2</v>
      </c>
      <c r="LP23" s="2">
        <v>21690.2</v>
      </c>
      <c r="LQ23" s="2">
        <v>21690.2</v>
      </c>
      <c r="LR23" s="2">
        <f t="shared" si="73"/>
        <v>100</v>
      </c>
      <c r="LS23" s="2">
        <f t="shared" si="94"/>
        <v>100</v>
      </c>
      <c r="LT23" s="2"/>
      <c r="LU23" s="2"/>
      <c r="LV23" s="2"/>
      <c r="LW23" s="2"/>
      <c r="LX23" s="2"/>
      <c r="LY23" s="2">
        <v>5214</v>
      </c>
      <c r="LZ23" s="2"/>
      <c r="MA23" s="2"/>
      <c r="MB23" s="2"/>
      <c r="MC23" s="2"/>
      <c r="MD23" s="2"/>
      <c r="ME23" s="2">
        <v>1610.3</v>
      </c>
      <c r="MF23" s="2">
        <v>1610.3</v>
      </c>
      <c r="MG23" s="2"/>
      <c r="MH23" s="2">
        <f t="shared" si="77"/>
        <v>100</v>
      </c>
      <c r="MI23" s="2"/>
      <c r="MJ23" s="2">
        <v>123.5</v>
      </c>
      <c r="MK23" s="2">
        <v>123.5</v>
      </c>
      <c r="ML23" s="2"/>
      <c r="MM23" s="2">
        <f t="shared" si="78"/>
        <v>100</v>
      </c>
      <c r="MN23" s="2">
        <v>7961.7</v>
      </c>
      <c r="MO23" s="2">
        <v>7961.7</v>
      </c>
      <c r="MP23" s="2">
        <v>7961.7</v>
      </c>
      <c r="MQ23" s="2">
        <f t="shared" si="80"/>
        <v>100</v>
      </c>
      <c r="MR23" s="2">
        <f t="shared" si="81"/>
        <v>100</v>
      </c>
      <c r="MS23" s="4"/>
      <c r="MT23" s="14"/>
      <c r="MU23" s="14"/>
      <c r="MV23" s="4"/>
      <c r="MW23" s="4"/>
      <c r="MX23" s="2"/>
      <c r="MY23" s="2"/>
      <c r="MZ23" s="2"/>
      <c r="NA23" s="2"/>
      <c r="NB23" s="2"/>
      <c r="NC23" s="2"/>
      <c r="ND23" s="2"/>
      <c r="NE23" s="2"/>
      <c r="NF23" s="4"/>
      <c r="NG23" s="4"/>
      <c r="NH23" s="2"/>
      <c r="NI23" s="2"/>
      <c r="NJ23" s="2"/>
      <c r="NK23" s="4"/>
      <c r="NL23" s="4"/>
      <c r="NM23" s="2"/>
      <c r="NN23" s="2"/>
      <c r="NO23" s="2"/>
      <c r="NP23" s="4"/>
      <c r="NQ23" s="4"/>
      <c r="NR23" s="2"/>
      <c r="NS23" s="2"/>
      <c r="NT23" s="2"/>
      <c r="NU23" s="2"/>
      <c r="NV23" s="2"/>
      <c r="NW23" s="2">
        <v>60.4</v>
      </c>
      <c r="NX23" s="2">
        <v>60.4</v>
      </c>
      <c r="NY23" s="2">
        <v>60.4</v>
      </c>
      <c r="NZ23" s="2">
        <f t="shared" si="84"/>
        <v>100</v>
      </c>
      <c r="OA23" s="2">
        <f t="shared" si="85"/>
        <v>100</v>
      </c>
      <c r="OB23" s="2"/>
      <c r="OC23" s="2"/>
      <c r="OD23" s="2"/>
      <c r="OE23" s="4"/>
      <c r="OF23" s="4"/>
      <c r="OG23" s="4"/>
      <c r="OH23" s="4"/>
      <c r="OI23" s="4"/>
      <c r="OJ23" s="4"/>
      <c r="OK23" s="4"/>
      <c r="OL23" s="4"/>
      <c r="OM23" s="2"/>
      <c r="ON23" s="2"/>
      <c r="OO23" s="2"/>
      <c r="OP23" s="2"/>
    </row>
    <row r="24" spans="1:406" ht="12.75" customHeight="1" x14ac:dyDescent="0.2">
      <c r="A24" s="1" t="s">
        <v>18</v>
      </c>
      <c r="B24" s="2">
        <f t="shared" si="91"/>
        <v>330660.7</v>
      </c>
      <c r="C24" s="2">
        <f t="shared" si="92"/>
        <v>1006477.6999999997</v>
      </c>
      <c r="D24" s="2">
        <f t="shared" si="93"/>
        <v>541921.29999999981</v>
      </c>
      <c r="E24" s="2">
        <f t="shared" si="0"/>
        <v>163.89044721673903</v>
      </c>
      <c r="F24" s="2">
        <f t="shared" si="1"/>
        <v>53.843348938580547</v>
      </c>
      <c r="G24" s="2">
        <v>4896</v>
      </c>
      <c r="H24" s="2">
        <v>2472</v>
      </c>
      <c r="I24" s="2">
        <v>2472</v>
      </c>
      <c r="J24" s="2">
        <f>I24/G24*100</f>
        <v>50.490196078431367</v>
      </c>
      <c r="K24" s="2">
        <f>I24/H24*100</f>
        <v>100</v>
      </c>
      <c r="L24" s="2">
        <v>4466.8999999999996</v>
      </c>
      <c r="M24" s="2">
        <v>4466.8999999999996</v>
      </c>
      <c r="N24" s="2">
        <v>4466.8999999999996</v>
      </c>
      <c r="O24" s="2">
        <f t="shared" si="4"/>
        <v>100</v>
      </c>
      <c r="P24" s="2">
        <f t="shared" si="5"/>
        <v>100</v>
      </c>
      <c r="Q24" s="2"/>
      <c r="R24" s="5"/>
      <c r="S24" s="5"/>
      <c r="T24" s="2"/>
      <c r="U24" s="2"/>
      <c r="V24" s="2"/>
      <c r="W24" s="5"/>
      <c r="X24" s="5"/>
      <c r="Y24" s="2"/>
      <c r="Z24" s="2"/>
      <c r="AA24" s="2"/>
      <c r="AB24" s="2"/>
      <c r="AC24" s="2"/>
      <c r="AD24" s="2"/>
      <c r="AE24" s="2"/>
      <c r="AF24" s="2"/>
      <c r="AG24" s="5"/>
      <c r="AH24" s="5"/>
      <c r="AI24" s="2"/>
      <c r="AJ24" s="2"/>
      <c r="AK24" s="2"/>
      <c r="AL24" s="2"/>
      <c r="AM24" s="5"/>
      <c r="AN24" s="2"/>
      <c r="AO24" s="4"/>
      <c r="AP24" s="2"/>
      <c r="AQ24" s="2"/>
      <c r="AR24" s="2"/>
      <c r="AS24" s="4"/>
      <c r="AT24" s="4"/>
      <c r="AU24" s="2"/>
      <c r="AV24" s="2">
        <v>453969.8</v>
      </c>
      <c r="AW24" s="2"/>
      <c r="AX24" s="4"/>
      <c r="AY24" s="4"/>
      <c r="AZ24" s="2"/>
      <c r="BA24" s="2"/>
      <c r="BB24" s="4"/>
      <c r="BC24" s="2"/>
      <c r="BD24" s="4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5"/>
      <c r="BV24" s="5"/>
      <c r="BW24" s="2"/>
      <c r="BX24" s="2"/>
      <c r="BY24" s="2"/>
      <c r="BZ24" s="5"/>
      <c r="CA24" s="5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6"/>
      <c r="DE24" s="6"/>
      <c r="DF24" s="2"/>
      <c r="DG24" s="2"/>
      <c r="DH24" s="2"/>
      <c r="DI24" s="5"/>
      <c r="DJ24" s="5"/>
      <c r="DK24" s="2"/>
      <c r="DL24" s="2"/>
      <c r="DM24" s="2"/>
      <c r="DN24" s="2">
        <v>327.39999999999998</v>
      </c>
      <c r="DO24" s="2">
        <v>327.39999999999998</v>
      </c>
      <c r="DP24" s="2"/>
      <c r="DQ24" s="2">
        <f t="shared" si="24"/>
        <v>100</v>
      </c>
      <c r="DR24" s="2"/>
      <c r="DS24" s="2">
        <v>78.3</v>
      </c>
      <c r="DT24" s="2">
        <v>78.3</v>
      </c>
      <c r="DU24" s="2"/>
      <c r="DV24" s="2">
        <f t="shared" si="25"/>
        <v>100</v>
      </c>
      <c r="DW24" s="2"/>
      <c r="DX24" s="2">
        <v>14.9</v>
      </c>
      <c r="DY24" s="2">
        <v>14.9</v>
      </c>
      <c r="DZ24" s="2"/>
      <c r="EA24" s="2">
        <f t="shared" si="26"/>
        <v>100</v>
      </c>
      <c r="EB24" s="2">
        <v>58.4</v>
      </c>
      <c r="EC24" s="2"/>
      <c r="ED24" s="2"/>
      <c r="EE24" s="2"/>
      <c r="EF24" s="2"/>
      <c r="EG24" s="2"/>
      <c r="EH24" s="2"/>
      <c r="EI24" s="2"/>
      <c r="EJ24" s="4"/>
      <c r="EK24" s="4"/>
      <c r="EL24" s="2">
        <v>1561.4</v>
      </c>
      <c r="EM24" s="4"/>
      <c r="EN24" s="4"/>
      <c r="EO24" s="4"/>
      <c r="EP24" s="4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5"/>
      <c r="FC24" s="5"/>
      <c r="FD24" s="4"/>
      <c r="FE24" s="2"/>
      <c r="FF24" s="2"/>
      <c r="FG24" s="2"/>
      <c r="FH24" s="2"/>
      <c r="FI24" s="2"/>
      <c r="FJ24" s="2"/>
      <c r="FK24" s="2"/>
      <c r="FL24" s="4"/>
      <c r="FM24" s="4"/>
      <c r="FN24" s="4"/>
      <c r="FO24" s="4"/>
      <c r="FP24" s="2"/>
      <c r="FQ24" s="5"/>
      <c r="FR24" s="5"/>
      <c r="FS24" s="4"/>
      <c r="FT24" s="4"/>
      <c r="FU24" s="2">
        <v>493</v>
      </c>
      <c r="FV24" s="5">
        <v>493</v>
      </c>
      <c r="FW24" s="5">
        <v>493</v>
      </c>
      <c r="FX24" s="2">
        <f t="shared" si="38"/>
        <v>100</v>
      </c>
      <c r="FY24" s="2">
        <f t="shared" si="39"/>
        <v>100</v>
      </c>
      <c r="FZ24" s="2">
        <v>552.6</v>
      </c>
      <c r="GA24" s="2">
        <v>427.3</v>
      </c>
      <c r="GB24" s="5">
        <v>427.3</v>
      </c>
      <c r="GC24" s="2">
        <f t="shared" si="41"/>
        <v>77.325370973579439</v>
      </c>
      <c r="GD24" s="2">
        <f t="shared" si="42"/>
        <v>100</v>
      </c>
      <c r="GE24" s="2">
        <v>236.9</v>
      </c>
      <c r="GF24" s="2">
        <v>183.2</v>
      </c>
      <c r="GG24" s="2">
        <v>183.2</v>
      </c>
      <c r="GH24" s="2">
        <f t="shared" si="43"/>
        <v>77.332207682566477</v>
      </c>
      <c r="GI24" s="2">
        <f t="shared" si="44"/>
        <v>100</v>
      </c>
      <c r="GJ24" s="2"/>
      <c r="GK24" s="5"/>
      <c r="GL24" s="5"/>
      <c r="GM24" s="2"/>
      <c r="GN24" s="2"/>
      <c r="GO24" s="2"/>
      <c r="GP24" s="2"/>
      <c r="GQ24" s="2"/>
      <c r="GR24" s="4"/>
      <c r="GS24" s="4"/>
      <c r="GT24" s="2"/>
      <c r="GU24" s="2"/>
      <c r="GV24" s="2"/>
      <c r="GW24" s="2"/>
      <c r="GX24" s="2"/>
      <c r="GY24" s="2"/>
      <c r="GZ24" s="2"/>
      <c r="HA24" s="2"/>
      <c r="HB24" s="4"/>
      <c r="HC24" s="4"/>
      <c r="HD24" s="2">
        <v>60000</v>
      </c>
      <c r="HE24" s="2">
        <v>60000</v>
      </c>
      <c r="HF24" s="2">
        <v>60000</v>
      </c>
      <c r="HG24" s="2">
        <f t="shared" si="45"/>
        <v>100</v>
      </c>
      <c r="HH24" s="2">
        <f t="shared" si="46"/>
        <v>100</v>
      </c>
      <c r="HI24" s="2">
        <v>55119.3</v>
      </c>
      <c r="HJ24" s="2">
        <v>9527.7000000000007</v>
      </c>
      <c r="HK24" s="2">
        <v>2724.5</v>
      </c>
      <c r="HL24" s="2">
        <f t="shared" si="47"/>
        <v>4.9429147322262796</v>
      </c>
      <c r="HM24" s="2">
        <f t="shared" si="48"/>
        <v>28.59556871018189</v>
      </c>
      <c r="HN24" s="2">
        <v>13527.7</v>
      </c>
      <c r="HO24" s="2">
        <v>13527.7</v>
      </c>
      <c r="HP24" s="2">
        <v>10174.700000000001</v>
      </c>
      <c r="HQ24" s="2">
        <f t="shared" si="49"/>
        <v>75.213820531206338</v>
      </c>
      <c r="HR24" s="2">
        <f t="shared" si="50"/>
        <v>75.213820531206338</v>
      </c>
      <c r="HS24" s="2"/>
      <c r="HT24" s="5"/>
      <c r="HU24" s="5"/>
      <c r="HV24" s="4"/>
      <c r="HW24" s="4"/>
      <c r="HX24" s="4"/>
      <c r="HY24" s="4"/>
      <c r="HZ24" s="4"/>
      <c r="IA24" s="4"/>
      <c r="IB24" s="4"/>
      <c r="IC24" s="2"/>
      <c r="ID24" s="2"/>
      <c r="IE24" s="2"/>
      <c r="IF24" s="2"/>
      <c r="IG24" s="2"/>
      <c r="IH24" s="2"/>
      <c r="II24" s="2"/>
      <c r="IJ24" s="2"/>
      <c r="IK24" s="2"/>
      <c r="IL24" s="2"/>
      <c r="IM24" s="2"/>
      <c r="IN24" s="2">
        <v>167278.9</v>
      </c>
      <c r="IO24" s="2">
        <v>167278.1</v>
      </c>
      <c r="IP24" s="2"/>
      <c r="IQ24" s="2">
        <f t="shared" si="57"/>
        <v>99.999521756778648</v>
      </c>
      <c r="IR24" s="2"/>
      <c r="IS24" s="2">
        <v>113</v>
      </c>
      <c r="IT24" s="2">
        <v>113</v>
      </c>
      <c r="IU24" s="2"/>
      <c r="IV24" s="2">
        <f t="shared" si="58"/>
        <v>100</v>
      </c>
      <c r="IW24" s="2">
        <v>3403.7</v>
      </c>
      <c r="IX24" s="2">
        <v>3929.7</v>
      </c>
      <c r="IY24" s="2">
        <v>3929.7</v>
      </c>
      <c r="IZ24" s="2">
        <f t="shared" si="59"/>
        <v>115.45377089637748</v>
      </c>
      <c r="JA24" s="2">
        <f t="shared" si="60"/>
        <v>100</v>
      </c>
      <c r="JB24" s="2">
        <v>177.4</v>
      </c>
      <c r="JC24" s="2">
        <v>204.7</v>
      </c>
      <c r="JD24" s="2">
        <v>204.8</v>
      </c>
      <c r="JE24" s="2">
        <f t="shared" si="61"/>
        <v>115.44532130777903</v>
      </c>
      <c r="JF24" s="2">
        <f t="shared" si="62"/>
        <v>100.04885197850516</v>
      </c>
      <c r="JG24" s="2">
        <v>64199.1</v>
      </c>
      <c r="JH24" s="2">
        <v>64199.1</v>
      </c>
      <c r="JI24" s="2">
        <v>64199.1</v>
      </c>
      <c r="JJ24" s="2">
        <f t="shared" si="63"/>
        <v>100</v>
      </c>
      <c r="JK24" s="2">
        <f t="shared" si="64"/>
        <v>100</v>
      </c>
      <c r="JL24" s="2"/>
      <c r="JM24" s="5"/>
      <c r="JN24" s="5"/>
      <c r="JO24" s="2"/>
      <c r="JP24" s="2"/>
      <c r="JQ24" s="2"/>
      <c r="JR24" s="5"/>
      <c r="JS24" s="5"/>
      <c r="JT24" s="2"/>
      <c r="JU24" s="2"/>
      <c r="JV24" s="2">
        <v>48298.7</v>
      </c>
      <c r="JW24" s="5">
        <v>47509.5</v>
      </c>
      <c r="JX24" s="5">
        <v>47080.9</v>
      </c>
      <c r="JY24" s="2">
        <f t="shared" si="66"/>
        <v>97.478607084662741</v>
      </c>
      <c r="JZ24" s="2">
        <f t="shared" si="67"/>
        <v>99.097864637598803</v>
      </c>
      <c r="KA24" s="2"/>
      <c r="KB24" s="5"/>
      <c r="KC24" s="5"/>
      <c r="KD24" s="2"/>
      <c r="KE24" s="2"/>
      <c r="KF24" s="2">
        <v>8049.6</v>
      </c>
      <c r="KG24" s="5">
        <v>26784.6</v>
      </c>
      <c r="KH24" s="5">
        <v>26784.6</v>
      </c>
      <c r="KI24" s="2">
        <f t="shared" si="69"/>
        <v>332.74448419797255</v>
      </c>
      <c r="KJ24" s="2">
        <f t="shared" si="70"/>
        <v>100</v>
      </c>
      <c r="KK24" s="2"/>
      <c r="KL24" s="2">
        <v>17124.599999999999</v>
      </c>
      <c r="KM24" s="2">
        <v>17124.599999999999</v>
      </c>
      <c r="KN24" s="2"/>
      <c r="KO24" s="2">
        <f t="shared" si="71"/>
        <v>100</v>
      </c>
      <c r="KP24" s="2"/>
      <c r="KQ24" s="2">
        <v>2368.1</v>
      </c>
      <c r="KR24" s="2">
        <v>2367.1</v>
      </c>
      <c r="KS24" s="2"/>
      <c r="KT24" s="2">
        <f t="shared" si="72"/>
        <v>99.957772053545028</v>
      </c>
      <c r="KU24" s="2"/>
      <c r="KV24" s="2"/>
      <c r="KW24" s="2"/>
      <c r="KX24" s="2"/>
      <c r="KY24" s="2"/>
      <c r="KZ24" s="2"/>
      <c r="LA24" s="5"/>
      <c r="LB24" s="5"/>
      <c r="LC24" s="2"/>
      <c r="LD24" s="2"/>
      <c r="LE24" s="2"/>
      <c r="LF24" s="2"/>
      <c r="LG24" s="2"/>
      <c r="LH24" s="2"/>
      <c r="LI24" s="2"/>
      <c r="LJ24" s="2"/>
      <c r="LK24" s="2"/>
      <c r="LL24" s="2"/>
      <c r="LM24" s="2"/>
      <c r="LN24" s="2"/>
      <c r="LO24" s="2">
        <v>33396.300000000003</v>
      </c>
      <c r="LP24" s="2">
        <v>32245.3</v>
      </c>
      <c r="LQ24" s="2">
        <v>32245.3</v>
      </c>
      <c r="LR24" s="2">
        <f t="shared" si="73"/>
        <v>96.553510418818846</v>
      </c>
      <c r="LS24" s="2">
        <f t="shared" si="94"/>
        <v>100</v>
      </c>
      <c r="LT24" s="2"/>
      <c r="LU24" s="2">
        <v>1162.5</v>
      </c>
      <c r="LV24" s="2">
        <v>1162.5</v>
      </c>
      <c r="LW24" s="2"/>
      <c r="LX24" s="2">
        <f t="shared" si="75"/>
        <v>100</v>
      </c>
      <c r="LY24" s="2">
        <v>4593.7</v>
      </c>
      <c r="LZ24" s="2"/>
      <c r="MA24" s="2"/>
      <c r="MB24" s="2"/>
      <c r="MC24" s="2"/>
      <c r="MD24" s="2"/>
      <c r="ME24" s="2">
        <v>4593.7</v>
      </c>
      <c r="MF24" s="2">
        <v>4593.7</v>
      </c>
      <c r="MG24" s="2"/>
      <c r="MH24" s="2">
        <f t="shared" si="77"/>
        <v>100</v>
      </c>
      <c r="MI24" s="2"/>
      <c r="MJ24" s="2"/>
      <c r="MK24" s="2"/>
      <c r="ML24" s="2"/>
      <c r="MM24" s="2"/>
      <c r="MN24" s="2">
        <v>26947.599999999999</v>
      </c>
      <c r="MO24" s="2">
        <v>92193.4</v>
      </c>
      <c r="MP24" s="2">
        <v>92193.3</v>
      </c>
      <c r="MQ24" s="2">
        <f t="shared" si="80"/>
        <v>342.12063411955057</v>
      </c>
      <c r="MR24" s="2">
        <f t="shared" si="81"/>
        <v>99.999891532365666</v>
      </c>
      <c r="MS24" s="4"/>
      <c r="MT24" s="14"/>
      <c r="MU24" s="14"/>
      <c r="MV24" s="4"/>
      <c r="MW24" s="4"/>
      <c r="MX24" s="2"/>
      <c r="MY24" s="2"/>
      <c r="MZ24" s="2"/>
      <c r="NA24" s="2"/>
      <c r="NB24" s="2"/>
      <c r="NC24" s="2"/>
      <c r="ND24" s="2"/>
      <c r="NE24" s="2"/>
      <c r="NF24" s="4"/>
      <c r="NG24" s="4"/>
      <c r="NH24" s="2"/>
      <c r="NI24" s="2"/>
      <c r="NJ24" s="2"/>
      <c r="NK24" s="4"/>
      <c r="NL24" s="4"/>
      <c r="NM24" s="2"/>
      <c r="NN24" s="2"/>
      <c r="NO24" s="2"/>
      <c r="NP24" s="4"/>
      <c r="NQ24" s="4"/>
      <c r="NR24" s="2">
        <v>497</v>
      </c>
      <c r="NS24" s="2">
        <v>497</v>
      </c>
      <c r="NT24" s="2">
        <v>497</v>
      </c>
      <c r="NU24" s="2">
        <f t="shared" si="82"/>
        <v>100</v>
      </c>
      <c r="NV24" s="2">
        <f t="shared" si="83"/>
        <v>100</v>
      </c>
      <c r="NW24" s="2">
        <v>78.7</v>
      </c>
      <c r="NX24" s="2">
        <v>78.7</v>
      </c>
      <c r="NY24" s="2">
        <v>78.7</v>
      </c>
      <c r="NZ24" s="2">
        <f t="shared" si="84"/>
        <v>100</v>
      </c>
      <c r="OA24" s="2">
        <f t="shared" si="85"/>
        <v>100</v>
      </c>
      <c r="OB24" s="2"/>
      <c r="OC24" s="2"/>
      <c r="OD24" s="2"/>
      <c r="OE24" s="4"/>
      <c r="OF24" s="4"/>
      <c r="OG24" s="2"/>
      <c r="OH24" s="5">
        <v>600</v>
      </c>
      <c r="OI24" s="5">
        <v>600</v>
      </c>
      <c r="OJ24" s="4"/>
      <c r="OK24" s="2">
        <f t="shared" si="88"/>
        <v>100</v>
      </c>
      <c r="OL24" s="2">
        <v>106.7</v>
      </c>
      <c r="OM24" s="2">
        <v>106.7</v>
      </c>
      <c r="ON24" s="2">
        <v>106.7</v>
      </c>
      <c r="OO24" s="2">
        <f t="shared" si="89"/>
        <v>100</v>
      </c>
      <c r="OP24" s="2">
        <f t="shared" si="90"/>
        <v>100</v>
      </c>
    </row>
    <row r="25" spans="1:406" ht="12.75" customHeight="1" x14ac:dyDescent="0.2">
      <c r="A25" s="3" t="s">
        <v>45</v>
      </c>
      <c r="B25" s="4">
        <f t="shared" ref="B25:C25" si="97">SUM(B26:B34)</f>
        <v>4170483</v>
      </c>
      <c r="C25" s="4">
        <f t="shared" si="97"/>
        <v>8717442.5</v>
      </c>
      <c r="D25" s="2">
        <f t="shared" si="93"/>
        <v>7535218.9000000004</v>
      </c>
      <c r="E25" s="4">
        <f t="shared" si="0"/>
        <v>180.67976538928465</v>
      </c>
      <c r="F25" s="4">
        <f t="shared" si="1"/>
        <v>86.438412412814898</v>
      </c>
      <c r="G25" s="4">
        <f t="shared" ref="G25:AW25" si="98">SUM(G26:G34)</f>
        <v>4752</v>
      </c>
      <c r="H25" s="4">
        <f t="shared" si="98"/>
        <v>4251.2</v>
      </c>
      <c r="I25" s="4">
        <f t="shared" si="98"/>
        <v>4251</v>
      </c>
      <c r="J25" s="4">
        <f>I25/G25*100</f>
        <v>89.457070707070713</v>
      </c>
      <c r="K25" s="4">
        <f>I25/H25*100</f>
        <v>99.995295445991729</v>
      </c>
      <c r="L25" s="4">
        <f t="shared" si="98"/>
        <v>52407.1</v>
      </c>
      <c r="M25" s="4">
        <f t="shared" si="98"/>
        <v>54662.7</v>
      </c>
      <c r="N25" s="4">
        <f t="shared" si="98"/>
        <v>54661</v>
      </c>
      <c r="O25" s="4">
        <f t="shared" si="4"/>
        <v>104.30075314222691</v>
      </c>
      <c r="P25" s="4">
        <f t="shared" si="5"/>
        <v>99.996890018239142</v>
      </c>
      <c r="Q25" s="4">
        <f t="shared" si="98"/>
        <v>5043</v>
      </c>
      <c r="R25" s="4">
        <f t="shared" si="98"/>
        <v>5043.1000000000004</v>
      </c>
      <c r="S25" s="4">
        <f t="shared" si="98"/>
        <v>5043.1000000000004</v>
      </c>
      <c r="T25" s="4">
        <f>S25/Q25*100</f>
        <v>100.00198294665874</v>
      </c>
      <c r="U25" s="4">
        <f>S25/R25*100</f>
        <v>100</v>
      </c>
      <c r="V25" s="4">
        <f>SUM(V26:V34)</f>
        <v>2161.3000000000002</v>
      </c>
      <c r="W25" s="4">
        <f>SUM(W26:W34)</f>
        <v>2161.3000000000002</v>
      </c>
      <c r="X25" s="4">
        <f>SUM(X26:X34)</f>
        <v>2161.3000000000002</v>
      </c>
      <c r="Y25" s="4">
        <f>X25/V25*100</f>
        <v>100</v>
      </c>
      <c r="Z25" s="4">
        <f>X25/W25*100</f>
        <v>100</v>
      </c>
      <c r="AA25" s="4">
        <v>0</v>
      </c>
      <c r="AB25" s="4">
        <v>0</v>
      </c>
      <c r="AC25" s="4">
        <v>0</v>
      </c>
      <c r="AD25" s="4"/>
      <c r="AE25" s="4"/>
      <c r="AF25" s="4">
        <f t="shared" si="98"/>
        <v>0</v>
      </c>
      <c r="AG25" s="4">
        <f t="shared" si="98"/>
        <v>400</v>
      </c>
      <c r="AH25" s="4">
        <f t="shared" si="98"/>
        <v>400</v>
      </c>
      <c r="AI25" s="4"/>
      <c r="AJ25" s="4">
        <f t="shared" ref="AJ25" si="99">AH25/AG25*100</f>
        <v>100</v>
      </c>
      <c r="AK25" s="4">
        <f t="shared" si="98"/>
        <v>0</v>
      </c>
      <c r="AL25" s="4">
        <f t="shared" si="98"/>
        <v>800</v>
      </c>
      <c r="AM25" s="4">
        <f t="shared" si="98"/>
        <v>800</v>
      </c>
      <c r="AN25" s="2"/>
      <c r="AO25" s="4">
        <f t="shared" si="11"/>
        <v>100</v>
      </c>
      <c r="AP25" s="4">
        <f t="shared" si="98"/>
        <v>422287.30000000005</v>
      </c>
      <c r="AQ25" s="4">
        <f t="shared" si="98"/>
        <v>365779.49999999994</v>
      </c>
      <c r="AR25" s="4">
        <f t="shared" si="98"/>
        <v>332291.5</v>
      </c>
      <c r="AS25" s="4">
        <f>AR25/AP25*100</f>
        <v>78.688490039837802</v>
      </c>
      <c r="AT25" s="4">
        <f>AR25/AQ25*100</f>
        <v>90.844757565691907</v>
      </c>
      <c r="AU25" s="4">
        <f t="shared" si="98"/>
        <v>0</v>
      </c>
      <c r="AV25" s="4">
        <f t="shared" si="98"/>
        <v>0</v>
      </c>
      <c r="AW25" s="4">
        <f t="shared" si="98"/>
        <v>0</v>
      </c>
      <c r="AX25" s="4"/>
      <c r="AY25" s="4"/>
      <c r="AZ25" s="4">
        <f>SUM(AZ26:AZ34)</f>
        <v>0</v>
      </c>
      <c r="BA25" s="4">
        <f>SUM(BA26:BA34)</f>
        <v>15660.5</v>
      </c>
      <c r="BB25" s="4"/>
      <c r="BC25" s="2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>
        <f>BO26+BO27+BO28+BO29+BO30+BO31++BO32+BO33+BO34</f>
        <v>0</v>
      </c>
      <c r="BP25" s="4">
        <f>BP26+BP27+BP28+BP29+BP30+BP31++BP32+BP33+BP34</f>
        <v>273644.7</v>
      </c>
      <c r="BQ25" s="4">
        <f>BQ26+BQ27+BQ28+BQ29+BQ30+BQ31++BQ32+BQ33+BQ34</f>
        <v>73168.399999999994</v>
      </c>
      <c r="BR25" s="4"/>
      <c r="BS25" s="4">
        <f t="shared" si="96"/>
        <v>26.738467801495879</v>
      </c>
      <c r="BT25" s="4">
        <f>SUM(BT26:BT34)</f>
        <v>0</v>
      </c>
      <c r="BU25" s="4">
        <f>SUM(BU26:BU34)</f>
        <v>0</v>
      </c>
      <c r="BV25" s="4">
        <f>SUM(BV26:BV34)</f>
        <v>0</v>
      </c>
      <c r="BW25" s="4"/>
      <c r="BX25" s="4"/>
      <c r="BY25" s="4">
        <f>SUM(BY26:BY34)</f>
        <v>0</v>
      </c>
      <c r="BZ25" s="4">
        <f>SUM(BZ26:BZ34)</f>
        <v>0</v>
      </c>
      <c r="CA25" s="4">
        <f>SUM(CA26:CA34)</f>
        <v>0</v>
      </c>
      <c r="CB25" s="4"/>
      <c r="CC25" s="4"/>
      <c r="CD25" s="4">
        <v>0</v>
      </c>
      <c r="CE25" s="4">
        <v>0</v>
      </c>
      <c r="CF25" s="4">
        <v>0</v>
      </c>
      <c r="CG25" s="4"/>
      <c r="CH25" s="4"/>
      <c r="CI25" s="4">
        <v>0</v>
      </c>
      <c r="CJ25" s="4">
        <v>0</v>
      </c>
      <c r="CK25" s="4">
        <v>0</v>
      </c>
      <c r="CL25" s="4"/>
      <c r="CM25" s="4"/>
      <c r="CN25" s="4">
        <v>0</v>
      </c>
      <c r="CO25" s="4">
        <v>0</v>
      </c>
      <c r="CP25" s="4">
        <v>0</v>
      </c>
      <c r="CQ25" s="4"/>
      <c r="CR25" s="4"/>
      <c r="CS25" s="4">
        <f>SUM(CS26:CS34)</f>
        <v>0</v>
      </c>
      <c r="CT25" s="4">
        <f>SUM(CT26:CT34)</f>
        <v>0</v>
      </c>
      <c r="CU25" s="4">
        <f>SUM(CU26:CU34)</f>
        <v>0</v>
      </c>
      <c r="CV25" s="4"/>
      <c r="CW25" s="4"/>
      <c r="CX25" s="4">
        <f>SUM(CX26:CX34)</f>
        <v>0</v>
      </c>
      <c r="CY25" s="4">
        <f>SUM(CY26:CY34)</f>
        <v>0</v>
      </c>
      <c r="CZ25" s="4">
        <f>SUM(CZ26:CZ34)</f>
        <v>0</v>
      </c>
      <c r="DA25" s="4"/>
      <c r="DB25" s="4"/>
      <c r="DC25" s="4">
        <f>SUM(DC26:DC34)</f>
        <v>0</v>
      </c>
      <c r="DD25" s="4">
        <f t="shared" ref="DD25:DE25" si="100">SUM(DD26:DD34)</f>
        <v>0</v>
      </c>
      <c r="DE25" s="4">
        <f t="shared" si="100"/>
        <v>0</v>
      </c>
      <c r="DF25" s="4"/>
      <c r="DG25" s="4"/>
      <c r="DH25" s="4">
        <f>SUM(DH26:DH34)</f>
        <v>0</v>
      </c>
      <c r="DI25" s="4">
        <f>SUM(DI26:DI34)</f>
        <v>0</v>
      </c>
      <c r="DJ25" s="4">
        <f>SUM(DJ26:DJ34)</f>
        <v>0</v>
      </c>
      <c r="DK25" s="4"/>
      <c r="DL25" s="4"/>
      <c r="DM25" s="4">
        <f>SUM(DM26:DM34)</f>
        <v>0</v>
      </c>
      <c r="DN25" s="4">
        <f t="shared" ref="DN25:DO25" si="101">SUM(DN26:DN34)</f>
        <v>7223.0999999999995</v>
      </c>
      <c r="DO25" s="4">
        <f t="shared" si="101"/>
        <v>7223</v>
      </c>
      <c r="DP25" s="4"/>
      <c r="DQ25" s="4">
        <f t="shared" si="24"/>
        <v>99.99861555287896</v>
      </c>
      <c r="DR25" s="4">
        <f>SUM(DR26:DR34)</f>
        <v>0</v>
      </c>
      <c r="DS25" s="4">
        <f t="shared" ref="DS25:DT25" si="102">SUM(DS26:DS34)</f>
        <v>798.40000000000009</v>
      </c>
      <c r="DT25" s="4">
        <f t="shared" si="102"/>
        <v>798.40000000000009</v>
      </c>
      <c r="DU25" s="4"/>
      <c r="DV25" s="4">
        <f t="shared" si="25"/>
        <v>100</v>
      </c>
      <c r="DW25" s="4">
        <f>DW26+DW27+DW28+DW29+DW31+DW32+DW33+DW34+DW30</f>
        <v>0</v>
      </c>
      <c r="DX25" s="4">
        <f>DX26+DX27+DX28+DX29+DX31+DX32+DX33+DX34+DX30</f>
        <v>151.9</v>
      </c>
      <c r="DY25" s="4">
        <f>DY26+DY27+DY28+DY29+DY31+DY32+DY33+DY34+DY30</f>
        <v>151.9</v>
      </c>
      <c r="DZ25" s="4"/>
      <c r="EA25" s="4">
        <f t="shared" si="26"/>
        <v>100</v>
      </c>
      <c r="EB25" s="4">
        <f t="shared" ref="EB25:ED25" si="103">SUM(EB26:EB34)</f>
        <v>619.5</v>
      </c>
      <c r="EC25" s="4">
        <f t="shared" si="103"/>
        <v>37595</v>
      </c>
      <c r="ED25" s="4">
        <f t="shared" si="103"/>
        <v>37595</v>
      </c>
      <c r="EE25" s="4">
        <f t="shared" si="27"/>
        <v>6068.6037126715091</v>
      </c>
      <c r="EF25" s="4">
        <f t="shared" si="28"/>
        <v>100</v>
      </c>
      <c r="EG25" s="4">
        <f>EG26+EG27+EG29++EG30+EG31+EG32+EG33+EG34+EG28</f>
        <v>0</v>
      </c>
      <c r="EH25" s="4">
        <f t="shared" ref="EH25:EI25" si="104">EH26+EH27+EH29++EH30+EH31+EH32+EH33+EH34+EH28</f>
        <v>24036.1</v>
      </c>
      <c r="EI25" s="4">
        <f t="shared" si="104"/>
        <v>24036.1</v>
      </c>
      <c r="EJ25" s="4"/>
      <c r="EK25" s="4">
        <f t="shared" si="29"/>
        <v>100</v>
      </c>
      <c r="EL25" s="4">
        <f>SUM(EL26:EL34)</f>
        <v>30855.699999999997</v>
      </c>
      <c r="EM25" s="4"/>
      <c r="EN25" s="4"/>
      <c r="EO25" s="4"/>
      <c r="EP25" s="4"/>
      <c r="EQ25" s="4">
        <f>SUM(EQ26:EQ34)</f>
        <v>0</v>
      </c>
      <c r="ER25" s="4">
        <f t="shared" ref="ER25:ES25" si="105">SUM(ER26:ER34)</f>
        <v>0</v>
      </c>
      <c r="ES25" s="4">
        <f t="shared" si="105"/>
        <v>0</v>
      </c>
      <c r="ET25" s="4"/>
      <c r="EU25" s="4"/>
      <c r="EV25" s="4">
        <v>0</v>
      </c>
      <c r="EW25" s="4">
        <v>0</v>
      </c>
      <c r="EX25" s="4">
        <v>0</v>
      </c>
      <c r="EY25" s="4"/>
      <c r="EZ25" s="4"/>
      <c r="FA25" s="7">
        <f>SUM(FA26:FA34)</f>
        <v>0</v>
      </c>
      <c r="FB25" s="7">
        <f>SUM(FB26:FB34)</f>
        <v>0</v>
      </c>
      <c r="FC25" s="7">
        <f>SUM(FC26:FC34)</f>
        <v>0</v>
      </c>
      <c r="FD25" s="4"/>
      <c r="FE25" s="4"/>
      <c r="FF25" s="7">
        <f>SUM(FF26:FF34)</f>
        <v>0</v>
      </c>
      <c r="FG25" s="7">
        <f>SUM(FG26:FG34)</f>
        <v>0</v>
      </c>
      <c r="FH25" s="7">
        <f>SUM(FH26:FH34)</f>
        <v>0</v>
      </c>
      <c r="FI25" s="4"/>
      <c r="FJ25" s="4"/>
      <c r="FK25" s="4">
        <f>FK29</f>
        <v>10000</v>
      </c>
      <c r="FL25" s="4">
        <f>FL27</f>
        <v>16808.2</v>
      </c>
      <c r="FM25" s="4">
        <f>FM27</f>
        <v>15631.4</v>
      </c>
      <c r="FN25" s="4">
        <f t="shared" ref="FN25" si="106">FM25/FK25*100</f>
        <v>156.31399999999999</v>
      </c>
      <c r="FO25" s="4">
        <f t="shared" ref="FO25:FO27" si="107">FM25/FL25*100</f>
        <v>92.998655418188733</v>
      </c>
      <c r="FP25" s="4">
        <f>SUM(FP26:FP34)</f>
        <v>0</v>
      </c>
      <c r="FQ25" s="4">
        <f>SUM(FQ26:FQ34)</f>
        <v>0</v>
      </c>
      <c r="FR25" s="4">
        <f>SUM(FR26:FR34)</f>
        <v>0</v>
      </c>
      <c r="FS25" s="4"/>
      <c r="FT25" s="4"/>
      <c r="FU25" s="4">
        <f t="shared" ref="FU25:FW25" si="108">SUM(FU26:FU34)</f>
        <v>5103.5999999999995</v>
      </c>
      <c r="FV25" s="4">
        <f t="shared" si="108"/>
        <v>5103.5999999999995</v>
      </c>
      <c r="FW25" s="4">
        <f t="shared" si="108"/>
        <v>5103.5999999999995</v>
      </c>
      <c r="FX25" s="4">
        <f t="shared" si="38"/>
        <v>100</v>
      </c>
      <c r="FY25" s="4">
        <f t="shared" si="39"/>
        <v>100</v>
      </c>
      <c r="FZ25" s="4">
        <f t="shared" ref="FZ25:GB25" si="109">SUM(FZ26:FZ34)</f>
        <v>4416.1000000000004</v>
      </c>
      <c r="GA25" s="4">
        <f t="shared" si="109"/>
        <v>3864.4</v>
      </c>
      <c r="GB25" s="4">
        <f t="shared" si="109"/>
        <v>3864.4</v>
      </c>
      <c r="GC25" s="4">
        <f t="shared" si="41"/>
        <v>87.507076379610965</v>
      </c>
      <c r="GD25" s="4">
        <f t="shared" si="42"/>
        <v>100</v>
      </c>
      <c r="GE25" s="4">
        <f t="shared" ref="GE25:GG25" si="110">SUM(GE26:GE34)</f>
        <v>1893</v>
      </c>
      <c r="GF25" s="4">
        <f t="shared" si="110"/>
        <v>1656.4</v>
      </c>
      <c r="GG25" s="4">
        <f t="shared" si="110"/>
        <v>1656.4</v>
      </c>
      <c r="GH25" s="4">
        <f t="shared" si="43"/>
        <v>87.501320655044907</v>
      </c>
      <c r="GI25" s="4">
        <f t="shared" si="44"/>
        <v>100</v>
      </c>
      <c r="GJ25" s="4">
        <f>SUM(GJ26:GJ34)</f>
        <v>3671.5</v>
      </c>
      <c r="GK25" s="4">
        <f>SUM(GK26:GK34)</f>
        <v>3671.5</v>
      </c>
      <c r="GL25" s="4">
        <f>SUM(GL26:GL34)</f>
        <v>3671.5</v>
      </c>
      <c r="GM25" s="4">
        <f>GL25/GJ25*100</f>
        <v>100</v>
      </c>
      <c r="GN25" s="4">
        <f>GL25/GK25*100</f>
        <v>100</v>
      </c>
      <c r="GO25" s="4">
        <f>SUM(GO26:GO34)</f>
        <v>1573.5</v>
      </c>
      <c r="GP25" s="4">
        <f>SUM(GP26:GP34)</f>
        <v>1573.5</v>
      </c>
      <c r="GQ25" s="4">
        <f>SUM(GQ26:GQ34)</f>
        <v>1573.5</v>
      </c>
      <c r="GR25" s="4">
        <f t="shared" ref="GR25:GR34" si="111">GQ25/GO25*100</f>
        <v>100</v>
      </c>
      <c r="GS25" s="4">
        <f t="shared" ref="GS25:GS34" si="112">GQ25/GP25*100</f>
        <v>100</v>
      </c>
      <c r="GT25" s="4">
        <v>0</v>
      </c>
      <c r="GU25" s="4">
        <f>GU28</f>
        <v>1128.9000000000001</v>
      </c>
      <c r="GV25" s="4">
        <f>GV28</f>
        <v>1128.9000000000001</v>
      </c>
      <c r="GW25" s="4"/>
      <c r="GX25" s="4">
        <f>GV25/GU25*100</f>
        <v>100</v>
      </c>
      <c r="GY25" s="4">
        <v>0</v>
      </c>
      <c r="GZ25" s="4">
        <f>GZ28</f>
        <v>483.8</v>
      </c>
      <c r="HA25" s="4">
        <f>HA28</f>
        <v>483.8</v>
      </c>
      <c r="HB25" s="4"/>
      <c r="HC25" s="4">
        <f t="shared" ref="HC25:HC28" si="113">HA25/GZ25*100</f>
        <v>100</v>
      </c>
      <c r="HD25" s="4">
        <f t="shared" ref="HD25:HF25" si="114">SUM(HD26:HD34)</f>
        <v>64544.800000000003</v>
      </c>
      <c r="HE25" s="4">
        <f t="shared" si="114"/>
        <v>67625</v>
      </c>
      <c r="HF25" s="4">
        <f t="shared" si="114"/>
        <v>40834.699999999997</v>
      </c>
      <c r="HG25" s="4">
        <f t="shared" si="45"/>
        <v>63.265669736369148</v>
      </c>
      <c r="HH25" s="4">
        <f t="shared" si="46"/>
        <v>60.384029574861366</v>
      </c>
      <c r="HI25" s="4">
        <f t="shared" ref="HI25:HK25" si="115">SUM(HI26:HI34)</f>
        <v>536558.6</v>
      </c>
      <c r="HJ25" s="4">
        <f t="shared" si="115"/>
        <v>1727814.7000000002</v>
      </c>
      <c r="HK25" s="4">
        <f t="shared" si="115"/>
        <v>1716000.9999999998</v>
      </c>
      <c r="HL25" s="4">
        <f t="shared" si="47"/>
        <v>319.81613937415216</v>
      </c>
      <c r="HM25" s="4">
        <f t="shared" si="48"/>
        <v>99.316263485893458</v>
      </c>
      <c r="HN25" s="4">
        <f t="shared" ref="HN25:HP25" si="116">SUM(HN26:HN34)</f>
        <v>131685.29999999999</v>
      </c>
      <c r="HO25" s="4">
        <f t="shared" si="116"/>
        <v>116872.1</v>
      </c>
      <c r="HP25" s="4">
        <f t="shared" si="116"/>
        <v>94353.600000000006</v>
      </c>
      <c r="HQ25" s="4">
        <f t="shared" si="49"/>
        <v>71.650822073534414</v>
      </c>
      <c r="HR25" s="4">
        <f t="shared" si="50"/>
        <v>80.732356139745932</v>
      </c>
      <c r="HS25" s="4">
        <f>SUM(HS26:HS34)</f>
        <v>0</v>
      </c>
      <c r="HT25" s="4">
        <f>SUM(HT26:HT34)</f>
        <v>0</v>
      </c>
      <c r="HU25" s="4">
        <f>SUM(HU26:HU34)</f>
        <v>0</v>
      </c>
      <c r="HV25" s="4"/>
      <c r="HW25" s="4"/>
      <c r="HX25" s="4">
        <v>0</v>
      </c>
      <c r="HY25" s="4">
        <v>0</v>
      </c>
      <c r="HZ25" s="4">
        <v>0</v>
      </c>
      <c r="IA25" s="4"/>
      <c r="IB25" s="4"/>
      <c r="IC25" s="4">
        <f>SUM(IC26:IC34)</f>
        <v>0</v>
      </c>
      <c r="ID25" s="4">
        <f>SUM(ID26:ID34)</f>
        <v>271851</v>
      </c>
      <c r="IE25" s="4">
        <f>SUM(IE26:IE34)</f>
        <v>94829.099999999991</v>
      </c>
      <c r="IF25" s="4"/>
      <c r="IG25" s="4">
        <f t="shared" si="55"/>
        <v>34.882748270192124</v>
      </c>
      <c r="IH25" s="4">
        <f>SUM(IH26:IH34)</f>
        <v>0</v>
      </c>
      <c r="II25" s="4">
        <f>SUM(II26:II34)</f>
        <v>440858.89999999997</v>
      </c>
      <c r="IJ25" s="4">
        <f>SUM(IJ26:IJ34)</f>
        <v>191285.69999999998</v>
      </c>
      <c r="IK25" s="4"/>
      <c r="IL25" s="4">
        <f t="shared" si="56"/>
        <v>43.389324793034689</v>
      </c>
      <c r="IM25" s="4">
        <f>SUM(IM26:IM34)</f>
        <v>0</v>
      </c>
      <c r="IN25" s="4">
        <f t="shared" ref="IN25:IO25" si="117">SUM(IN26:IN34)</f>
        <v>2069283.8</v>
      </c>
      <c r="IO25" s="4">
        <f t="shared" si="117"/>
        <v>2010489.5999999999</v>
      </c>
      <c r="IP25" s="4"/>
      <c r="IQ25" s="4">
        <f t="shared" si="57"/>
        <v>97.15871742677345</v>
      </c>
      <c r="IR25" s="4"/>
      <c r="IS25" s="4">
        <f>SUM(IS26:IS34)</f>
        <v>489.6</v>
      </c>
      <c r="IT25" s="4">
        <f>SUM(IT26:IT34)</f>
        <v>489.4</v>
      </c>
      <c r="IU25" s="4"/>
      <c r="IV25" s="4">
        <f t="shared" si="58"/>
        <v>99.959150326797371</v>
      </c>
      <c r="IW25" s="4">
        <f t="shared" ref="IW25:IY25" si="118">SUM(IW26:IW34)</f>
        <v>31185.300000000003</v>
      </c>
      <c r="IX25" s="4">
        <f t="shared" si="118"/>
        <v>33794.5</v>
      </c>
      <c r="IY25" s="4">
        <f t="shared" si="118"/>
        <v>33642.6</v>
      </c>
      <c r="IZ25" s="4">
        <f t="shared" si="59"/>
        <v>107.87967407720944</v>
      </c>
      <c r="JA25" s="4">
        <f t="shared" si="60"/>
        <v>99.550518575507837</v>
      </c>
      <c r="JB25" s="4">
        <f t="shared" ref="JB25:JD25" si="119">SUM(JB26:JB34)</f>
        <v>1624.9999999999998</v>
      </c>
      <c r="JC25" s="4">
        <f t="shared" si="119"/>
        <v>1760.8000000000002</v>
      </c>
      <c r="JD25" s="4">
        <f t="shared" si="119"/>
        <v>1752.9</v>
      </c>
      <c r="JE25" s="4">
        <f t="shared" si="61"/>
        <v>107.87076923076926</v>
      </c>
      <c r="JF25" s="4">
        <f t="shared" si="62"/>
        <v>99.551340299863682</v>
      </c>
      <c r="JG25" s="4">
        <f t="shared" ref="JG25:JI25" si="120">SUM(JG26:JG34)</f>
        <v>534448.19999999995</v>
      </c>
      <c r="JH25" s="4">
        <f t="shared" si="120"/>
        <v>623500.1</v>
      </c>
      <c r="JI25" s="4">
        <f t="shared" si="120"/>
        <v>293991</v>
      </c>
      <c r="JJ25" s="4">
        <f t="shared" si="63"/>
        <v>55.00832447372823</v>
      </c>
      <c r="JK25" s="4">
        <f t="shared" si="64"/>
        <v>47.151716575506562</v>
      </c>
      <c r="JL25" s="4">
        <f>SUM(JL26:JL34)</f>
        <v>0</v>
      </c>
      <c r="JM25" s="4">
        <f>SUM(JM26:JM34)</f>
        <v>0</v>
      </c>
      <c r="JN25" s="4">
        <f>SUM(JN26:JN34)</f>
        <v>0</v>
      </c>
      <c r="JO25" s="4"/>
      <c r="JP25" s="4"/>
      <c r="JQ25" s="4">
        <f>SUM(JQ26:JQ34)</f>
        <v>0</v>
      </c>
      <c r="JR25" s="4">
        <f>SUM(JR26:JR34)</f>
        <v>0</v>
      </c>
      <c r="JS25" s="4">
        <f>SUM(JS26:JS34)</f>
        <v>0</v>
      </c>
      <c r="JT25" s="4"/>
      <c r="JU25" s="4"/>
      <c r="JV25" s="4">
        <f t="shared" ref="JV25:LV25" si="121">SUM(JV26:JV34)</f>
        <v>269363.59999999998</v>
      </c>
      <c r="JW25" s="4">
        <f t="shared" si="121"/>
        <v>320982.5</v>
      </c>
      <c r="JX25" s="4">
        <f t="shared" si="121"/>
        <v>283958.3</v>
      </c>
      <c r="JY25" s="4">
        <f t="shared" si="66"/>
        <v>105.41821537876686</v>
      </c>
      <c r="JZ25" s="4">
        <f t="shared" si="67"/>
        <v>88.465352472486813</v>
      </c>
      <c r="KA25" s="4">
        <f t="shared" si="121"/>
        <v>168208.09999999998</v>
      </c>
      <c r="KB25" s="4">
        <f t="shared" si="121"/>
        <v>139029.29999999999</v>
      </c>
      <c r="KC25" s="4">
        <f t="shared" si="121"/>
        <v>139029.29999999999</v>
      </c>
      <c r="KD25" s="4">
        <f>KC25/KA25*100</f>
        <v>82.653154039549833</v>
      </c>
      <c r="KE25" s="4">
        <f t="shared" ref="KE25:KE33" si="122">KC25/KB25*100</f>
        <v>100</v>
      </c>
      <c r="KF25" s="4">
        <f t="shared" si="121"/>
        <v>87749.6</v>
      </c>
      <c r="KG25" s="4">
        <f t="shared" si="121"/>
        <v>95389</v>
      </c>
      <c r="KH25" s="4">
        <f t="shared" si="121"/>
        <v>95389</v>
      </c>
      <c r="KI25" s="4">
        <f t="shared" si="69"/>
        <v>108.70590863092254</v>
      </c>
      <c r="KJ25" s="4">
        <f t="shared" si="70"/>
        <v>100</v>
      </c>
      <c r="KK25" s="4">
        <f t="shared" si="121"/>
        <v>0</v>
      </c>
      <c r="KL25" s="4">
        <f t="shared" si="121"/>
        <v>60986.399999999994</v>
      </c>
      <c r="KM25" s="4">
        <f t="shared" si="121"/>
        <v>60986.399999999994</v>
      </c>
      <c r="KN25" s="4"/>
      <c r="KO25" s="4">
        <f t="shared" si="71"/>
        <v>100</v>
      </c>
      <c r="KP25" s="4">
        <v>0</v>
      </c>
      <c r="KQ25" s="4">
        <f>SUM(KQ26:KQ34)</f>
        <v>37521.800000000003</v>
      </c>
      <c r="KR25" s="4">
        <f>SUM(KR26:KR34)</f>
        <v>37521.600000000006</v>
      </c>
      <c r="KS25" s="4"/>
      <c r="KT25" s="4">
        <f t="shared" si="72"/>
        <v>99.999466976530982</v>
      </c>
      <c r="KU25" s="4">
        <v>0</v>
      </c>
      <c r="KV25" s="4">
        <v>0</v>
      </c>
      <c r="KW25" s="4">
        <v>0</v>
      </c>
      <c r="KX25" s="4"/>
      <c r="KY25" s="4"/>
      <c r="KZ25" s="4">
        <f t="shared" si="121"/>
        <v>0</v>
      </c>
      <c r="LA25" s="4">
        <f t="shared" si="121"/>
        <v>32800</v>
      </c>
      <c r="LB25" s="4">
        <f t="shared" si="121"/>
        <v>32800</v>
      </c>
      <c r="LC25" s="4"/>
      <c r="LD25" s="4">
        <f>LB25/LA25*100</f>
        <v>100</v>
      </c>
      <c r="LE25" s="4">
        <f t="shared" si="121"/>
        <v>0</v>
      </c>
      <c r="LF25" s="4">
        <f t="shared" si="121"/>
        <v>6930</v>
      </c>
      <c r="LG25" s="4">
        <f t="shared" si="121"/>
        <v>0</v>
      </c>
      <c r="LH25" s="4"/>
      <c r="LI25" s="4"/>
      <c r="LJ25" s="4">
        <f>LJ29</f>
        <v>0</v>
      </c>
      <c r="LK25" s="4">
        <f>LK29</f>
        <v>10000</v>
      </c>
      <c r="LL25" s="4">
        <f>LL29</f>
        <v>10000</v>
      </c>
      <c r="LM25" s="4"/>
      <c r="LN25" s="4">
        <f>LL25/LK25*100</f>
        <v>100</v>
      </c>
      <c r="LO25" s="4">
        <f t="shared" si="121"/>
        <v>449077.5</v>
      </c>
      <c r="LP25" s="4">
        <f t="shared" si="121"/>
        <v>468149</v>
      </c>
      <c r="LQ25" s="4">
        <f t="shared" si="121"/>
        <v>468149</v>
      </c>
      <c r="LR25" s="4">
        <f t="shared" si="73"/>
        <v>104.2468170861377</v>
      </c>
      <c r="LS25" s="4">
        <f t="shared" si="94"/>
        <v>100</v>
      </c>
      <c r="LT25" s="4">
        <f t="shared" si="121"/>
        <v>0</v>
      </c>
      <c r="LU25" s="4">
        <f t="shared" si="121"/>
        <v>4269.2</v>
      </c>
      <c r="LV25" s="4">
        <f t="shared" si="121"/>
        <v>4221.7000000000007</v>
      </c>
      <c r="LW25" s="4"/>
      <c r="LX25" s="4">
        <f t="shared" si="75"/>
        <v>98.887379368499978</v>
      </c>
      <c r="LY25" s="4">
        <f>SUM(LY26:LY34)</f>
        <v>40074.6</v>
      </c>
      <c r="LZ25" s="4"/>
      <c r="MA25" s="4"/>
      <c r="MB25" s="4"/>
      <c r="MC25" s="4"/>
      <c r="MD25" s="4">
        <f t="shared" ref="MD25:MK25" si="123">SUM(MD26:MD34)</f>
        <v>0</v>
      </c>
      <c r="ME25" s="4">
        <f t="shared" si="123"/>
        <v>37646.5</v>
      </c>
      <c r="MF25" s="4">
        <f t="shared" si="123"/>
        <v>37625.899999999994</v>
      </c>
      <c r="MG25" s="4"/>
      <c r="MH25" s="4">
        <f t="shared" si="77"/>
        <v>99.94528043775648</v>
      </c>
      <c r="MI25" s="4">
        <f t="shared" si="123"/>
        <v>0</v>
      </c>
      <c r="MJ25" s="4">
        <f t="shared" si="123"/>
        <v>5352.3</v>
      </c>
      <c r="MK25" s="4">
        <f t="shared" si="123"/>
        <v>5295.6</v>
      </c>
      <c r="ML25" s="4"/>
      <c r="MM25" s="4">
        <f t="shared" si="78"/>
        <v>98.940642340675979</v>
      </c>
      <c r="MN25" s="4">
        <f t="shared" ref="MN25:MU25" si="124">SUM(MN26:MN34)</f>
        <v>577254.6</v>
      </c>
      <c r="MO25" s="4">
        <f t="shared" si="124"/>
        <v>607768.1</v>
      </c>
      <c r="MP25" s="4">
        <f t="shared" si="124"/>
        <v>596898.10000000009</v>
      </c>
      <c r="MQ25" s="4">
        <f t="shared" si="80"/>
        <v>103.40291788060244</v>
      </c>
      <c r="MR25" s="4">
        <f t="shared" si="81"/>
        <v>98.211488888607363</v>
      </c>
      <c r="MS25" s="4">
        <f t="shared" si="124"/>
        <v>0</v>
      </c>
      <c r="MT25" s="4">
        <f t="shared" si="124"/>
        <v>0</v>
      </c>
      <c r="MU25" s="4">
        <f t="shared" si="124"/>
        <v>0</v>
      </c>
      <c r="MV25" s="4"/>
      <c r="MW25" s="4"/>
      <c r="MX25" s="4">
        <f>SUM(MX26:MX34)</f>
        <v>0</v>
      </c>
      <c r="MY25" s="4">
        <f t="shared" ref="MY25:MZ25" si="125">SUM(MY26:MY34)</f>
        <v>454.4</v>
      </c>
      <c r="MZ25" s="4">
        <f t="shared" si="125"/>
        <v>253.6</v>
      </c>
      <c r="NA25" s="4"/>
      <c r="NB25" s="4">
        <f t="shared" si="95"/>
        <v>55.809859154929576</v>
      </c>
      <c r="NC25" s="4">
        <f>SUM(NC26:NC34)</f>
        <v>716252.1</v>
      </c>
      <c r="ND25" s="4">
        <f>SUM(ND26:ND34)</f>
        <v>692415.9</v>
      </c>
      <c r="NE25" s="4">
        <f>SUM(NE26:NE34)</f>
        <v>692415.9</v>
      </c>
      <c r="NF25" s="4">
        <f t="shared" ref="NF25:NF34" si="126">NE25/NC25*100</f>
        <v>96.672093526846211</v>
      </c>
      <c r="NG25" s="4">
        <f t="shared" ref="NG25:NG34" si="127">NE25/ND25*100</f>
        <v>100</v>
      </c>
      <c r="NH25" s="4">
        <f>SUM(NH26:NH34)</f>
        <v>0</v>
      </c>
      <c r="NI25" s="4">
        <f>SUM(NI26:NI34)</f>
        <v>0</v>
      </c>
      <c r="NJ25" s="4">
        <f>SUM(NJ26:NJ34)</f>
        <v>0</v>
      </c>
      <c r="NK25" s="4"/>
      <c r="NL25" s="4"/>
      <c r="NM25" s="4">
        <f>SUM(NM26:NM34)</f>
        <v>10400</v>
      </c>
      <c r="NN25" s="4">
        <f>SUM(NN26:NN34)</f>
        <v>10300</v>
      </c>
      <c r="NO25" s="4">
        <f>SUM(NO26:NO34)</f>
        <v>10274.5</v>
      </c>
      <c r="NP25" s="4">
        <f>NO25/NM25*100</f>
        <v>98.793269230769226</v>
      </c>
      <c r="NQ25" s="4">
        <f>NO25/NN25*100</f>
        <v>99.752427184466015</v>
      </c>
      <c r="NR25" s="4">
        <f t="shared" ref="NR25:NT25" si="128">SUM(NR26:NR34)</f>
        <v>3461.2</v>
      </c>
      <c r="NS25" s="4">
        <f t="shared" si="128"/>
        <v>3461.2</v>
      </c>
      <c r="NT25" s="4">
        <f t="shared" si="128"/>
        <v>3461.2</v>
      </c>
      <c r="NU25" s="4">
        <f t="shared" si="82"/>
        <v>100</v>
      </c>
      <c r="NV25" s="4">
        <f t="shared" si="83"/>
        <v>100</v>
      </c>
      <c r="NW25" s="4">
        <f t="shared" ref="NW25:NY25" si="129">SUM(NW26:NW34)</f>
        <v>2038.5</v>
      </c>
      <c r="NX25" s="4">
        <f t="shared" si="129"/>
        <v>2038.5</v>
      </c>
      <c r="NY25" s="4">
        <f t="shared" si="129"/>
        <v>2020.9</v>
      </c>
      <c r="NZ25" s="4">
        <f t="shared" si="84"/>
        <v>99.136620063772384</v>
      </c>
      <c r="OA25" s="4">
        <f t="shared" si="85"/>
        <v>99.136620063772384</v>
      </c>
      <c r="OB25" s="4">
        <f>SUM(OB26:OB34)</f>
        <v>1372.3</v>
      </c>
      <c r="OC25" s="4">
        <f>SUM(OC26:OC34)</f>
        <v>0</v>
      </c>
      <c r="OD25" s="4">
        <f>SUM(OD26:OD34)</f>
        <v>0</v>
      </c>
      <c r="OE25" s="4"/>
      <c r="OF25" s="4"/>
      <c r="OG25" s="2"/>
      <c r="OH25" s="7">
        <f>SUM(OH26:OH34)</f>
        <v>1200</v>
      </c>
      <c r="OI25" s="7">
        <f>SUM(OI26:OI34)</f>
        <v>1154</v>
      </c>
      <c r="OJ25" s="4"/>
      <c r="OK25" s="4">
        <f t="shared" si="88"/>
        <v>96.166666666666671</v>
      </c>
      <c r="OL25" s="4">
        <f t="shared" ref="OL25:ON25" si="130">SUM(OL26:OL34)</f>
        <v>400.1</v>
      </c>
      <c r="OM25" s="4">
        <f t="shared" si="130"/>
        <v>400.1</v>
      </c>
      <c r="ON25" s="4">
        <f t="shared" si="130"/>
        <v>400.1</v>
      </c>
      <c r="OO25" s="4">
        <f t="shared" si="89"/>
        <v>100</v>
      </c>
      <c r="OP25" s="4">
        <f t="shared" si="90"/>
        <v>100</v>
      </c>
    </row>
    <row r="26" spans="1:406" ht="12.75" customHeight="1" x14ac:dyDescent="0.2">
      <c r="A26" s="1" t="s">
        <v>19</v>
      </c>
      <c r="B26" s="2">
        <f t="shared" si="91"/>
        <v>767054.2</v>
      </c>
      <c r="C26" s="2">
        <f t="shared" si="92"/>
        <v>899975.3</v>
      </c>
      <c r="D26" s="2">
        <f t="shared" si="93"/>
        <v>398710.8</v>
      </c>
      <c r="E26" s="2">
        <f t="shared" si="0"/>
        <v>51.979482023564962</v>
      </c>
      <c r="F26" s="2">
        <f t="shared" si="1"/>
        <v>44.302415855190688</v>
      </c>
      <c r="G26" s="2"/>
      <c r="H26" s="2"/>
      <c r="I26" s="2"/>
      <c r="J26" s="4"/>
      <c r="K26" s="4"/>
      <c r="L26" s="2">
        <v>4274</v>
      </c>
      <c r="M26" s="2">
        <v>4274</v>
      </c>
      <c r="N26" s="2">
        <v>4274</v>
      </c>
      <c r="O26" s="2">
        <f t="shared" si="4"/>
        <v>100</v>
      </c>
      <c r="P26" s="2">
        <f t="shared" si="5"/>
        <v>100</v>
      </c>
      <c r="Q26" s="2">
        <v>2638.2</v>
      </c>
      <c r="R26" s="5">
        <v>2638.3</v>
      </c>
      <c r="S26" s="5">
        <v>2638.3</v>
      </c>
      <c r="T26" s="2">
        <f t="shared" ref="T26:T28" si="131">S26/Q26*100</f>
        <v>100.0037904631946</v>
      </c>
      <c r="U26" s="2">
        <f t="shared" ref="U26:U28" si="132">S26/R26*100</f>
        <v>100</v>
      </c>
      <c r="V26" s="2">
        <v>1130.7</v>
      </c>
      <c r="W26" s="5">
        <v>1130.7</v>
      </c>
      <c r="X26" s="5">
        <v>1130.7</v>
      </c>
      <c r="Y26" s="2">
        <f t="shared" ref="Y26:Y28" si="133">X26/V26*100</f>
        <v>100</v>
      </c>
      <c r="Z26" s="2">
        <f t="shared" ref="Z26:Z28" si="134">X26/W26*100</f>
        <v>100</v>
      </c>
      <c r="AA26" s="2"/>
      <c r="AB26" s="2"/>
      <c r="AC26" s="2"/>
      <c r="AD26" s="2"/>
      <c r="AE26" s="2"/>
      <c r="AF26" s="2"/>
      <c r="AG26" s="5"/>
      <c r="AH26" s="5"/>
      <c r="AI26" s="2"/>
      <c r="AJ26" s="2"/>
      <c r="AK26" s="2"/>
      <c r="AL26" s="2"/>
      <c r="AM26" s="5"/>
      <c r="AN26" s="2"/>
      <c r="AO26" s="4"/>
      <c r="AP26" s="2"/>
      <c r="AQ26" s="2">
        <v>207561.60000000001</v>
      </c>
      <c r="AR26" s="2">
        <v>184027.7</v>
      </c>
      <c r="AS26" s="2"/>
      <c r="AT26" s="2">
        <f>AR26/AQ26*100</f>
        <v>88.661727410079706</v>
      </c>
      <c r="AU26" s="2"/>
      <c r="AV26" s="2"/>
      <c r="AW26" s="2"/>
      <c r="AX26" s="4"/>
      <c r="AY26" s="4"/>
      <c r="AZ26" s="4"/>
      <c r="BA26" s="2"/>
      <c r="BB26" s="4"/>
      <c r="BC26" s="2"/>
      <c r="BD26" s="4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5"/>
      <c r="BV26" s="5"/>
      <c r="BW26" s="2"/>
      <c r="BX26" s="2"/>
      <c r="BY26" s="2"/>
      <c r="BZ26" s="5"/>
      <c r="CA26" s="5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6"/>
      <c r="DE26" s="6"/>
      <c r="DF26" s="2"/>
      <c r="DG26" s="2"/>
      <c r="DH26" s="2"/>
      <c r="DI26" s="5"/>
      <c r="DJ26" s="5"/>
      <c r="DK26" s="2"/>
      <c r="DL26" s="2"/>
      <c r="DM26" s="2"/>
      <c r="DN26" s="2">
        <v>497.5</v>
      </c>
      <c r="DO26" s="2">
        <v>497.5</v>
      </c>
      <c r="DP26" s="2"/>
      <c r="DQ26" s="2">
        <f t="shared" si="24"/>
        <v>100</v>
      </c>
      <c r="DR26" s="2"/>
      <c r="DS26" s="2">
        <v>77.3</v>
      </c>
      <c r="DT26" s="2">
        <v>77.3</v>
      </c>
      <c r="DU26" s="2"/>
      <c r="DV26" s="2">
        <f t="shared" si="25"/>
        <v>100</v>
      </c>
      <c r="DW26" s="2"/>
      <c r="DX26" s="2">
        <v>14.7</v>
      </c>
      <c r="DY26" s="2">
        <v>14.7</v>
      </c>
      <c r="DZ26" s="2"/>
      <c r="EA26" s="2">
        <f t="shared" si="26"/>
        <v>100</v>
      </c>
      <c r="EB26" s="2">
        <v>47.7</v>
      </c>
      <c r="EC26" s="2"/>
      <c r="ED26" s="2"/>
      <c r="EE26" s="2"/>
      <c r="EF26" s="2"/>
      <c r="EG26" s="2"/>
      <c r="EH26" s="2"/>
      <c r="EI26" s="2"/>
      <c r="EJ26" s="4"/>
      <c r="EK26" s="4"/>
      <c r="EL26" s="2">
        <v>2664.9</v>
      </c>
      <c r="EM26" s="4"/>
      <c r="EN26" s="4"/>
      <c r="EO26" s="4"/>
      <c r="EP26" s="4"/>
      <c r="EQ26" s="2"/>
      <c r="ER26" s="5"/>
      <c r="ES26" s="5"/>
      <c r="ET26" s="2"/>
      <c r="EU26" s="2"/>
      <c r="EV26" s="2"/>
      <c r="EW26" s="2"/>
      <c r="EX26" s="2"/>
      <c r="EY26" s="2"/>
      <c r="EZ26" s="2"/>
      <c r="FA26" s="2"/>
      <c r="FB26" s="5"/>
      <c r="FC26" s="5"/>
      <c r="FD26" s="4"/>
      <c r="FE26" s="2"/>
      <c r="FF26" s="2"/>
      <c r="FG26" s="2"/>
      <c r="FH26" s="2"/>
      <c r="FI26" s="2"/>
      <c r="FJ26" s="2"/>
      <c r="FK26" s="2"/>
      <c r="FL26" s="2"/>
      <c r="FM26" s="4"/>
      <c r="FN26" s="4"/>
      <c r="FO26" s="4"/>
      <c r="FP26" s="2"/>
      <c r="FQ26" s="5"/>
      <c r="FR26" s="5"/>
      <c r="FS26" s="4"/>
      <c r="FT26" s="4"/>
      <c r="FU26" s="2">
        <v>171.9</v>
      </c>
      <c r="FV26" s="5">
        <v>171.9</v>
      </c>
      <c r="FW26" s="5">
        <v>171.9</v>
      </c>
      <c r="FX26" s="2">
        <f t="shared" si="38"/>
        <v>100</v>
      </c>
      <c r="FY26" s="2">
        <f t="shared" si="39"/>
        <v>100</v>
      </c>
      <c r="FZ26" s="2"/>
      <c r="GA26" s="2"/>
      <c r="GB26" s="5"/>
      <c r="GC26" s="2"/>
      <c r="GD26" s="4"/>
      <c r="GE26" s="2"/>
      <c r="GF26" s="2"/>
      <c r="GG26" s="2"/>
      <c r="GH26" s="2"/>
      <c r="GI26" s="2"/>
      <c r="GJ26" s="2"/>
      <c r="GK26" s="5"/>
      <c r="GL26" s="5"/>
      <c r="GM26" s="4"/>
      <c r="GN26" s="4"/>
      <c r="GO26" s="2"/>
      <c r="GP26" s="2"/>
      <c r="GQ26" s="2"/>
      <c r="GR26" s="4"/>
      <c r="GS26" s="4"/>
      <c r="GT26" s="2"/>
      <c r="GU26" s="2"/>
      <c r="GV26" s="2"/>
      <c r="GW26" s="2"/>
      <c r="GX26" s="2"/>
      <c r="GY26" s="2"/>
      <c r="GZ26" s="2"/>
      <c r="HA26" s="2"/>
      <c r="HB26" s="4"/>
      <c r="HC26" s="4"/>
      <c r="HD26" s="2"/>
      <c r="HE26" s="2"/>
      <c r="HF26" s="2"/>
      <c r="HG26" s="2"/>
      <c r="HH26" s="2"/>
      <c r="HI26" s="2">
        <v>43803.8</v>
      </c>
      <c r="HJ26" s="2">
        <v>5929.6</v>
      </c>
      <c r="HK26" s="2">
        <v>5928.3</v>
      </c>
      <c r="HL26" s="2">
        <f t="shared" si="47"/>
        <v>13.53375734525315</v>
      </c>
      <c r="HM26" s="2">
        <f t="shared" si="48"/>
        <v>99.978076092822448</v>
      </c>
      <c r="HN26" s="2">
        <v>10750.6</v>
      </c>
      <c r="HO26" s="2">
        <v>10750.6</v>
      </c>
      <c r="HP26" s="2">
        <v>6645.6</v>
      </c>
      <c r="HQ26" s="2">
        <f t="shared" si="49"/>
        <v>61.81608468364557</v>
      </c>
      <c r="HR26" s="2">
        <f t="shared" si="50"/>
        <v>61.81608468364557</v>
      </c>
      <c r="HS26" s="2"/>
      <c r="HT26" s="5"/>
      <c r="HU26" s="5"/>
      <c r="HV26" s="4"/>
      <c r="HW26" s="2"/>
      <c r="HX26" s="2"/>
      <c r="HY26" s="2"/>
      <c r="HZ26" s="2"/>
      <c r="IA26" s="2"/>
      <c r="IB26" s="2"/>
      <c r="IC26" s="2"/>
      <c r="ID26" s="2">
        <v>55565.5</v>
      </c>
      <c r="IE26" s="2"/>
      <c r="IF26" s="4"/>
      <c r="IG26" s="4"/>
      <c r="IH26" s="2"/>
      <c r="II26" s="2">
        <v>86910.1</v>
      </c>
      <c r="IJ26" s="2"/>
      <c r="IK26" s="2"/>
      <c r="IL26" s="2"/>
      <c r="IM26" s="2"/>
      <c r="IN26" s="2"/>
      <c r="IO26" s="2"/>
      <c r="IP26" s="2"/>
      <c r="IQ26" s="2"/>
      <c r="IR26" s="2"/>
      <c r="IS26" s="2"/>
      <c r="IT26" s="2"/>
      <c r="IU26" s="2"/>
      <c r="IV26" s="2"/>
      <c r="IW26" s="2">
        <v>552</v>
      </c>
      <c r="IX26" s="2">
        <v>1140.5999999999999</v>
      </c>
      <c r="IY26" s="2">
        <v>1140.5999999999999</v>
      </c>
      <c r="IZ26" s="2">
        <f t="shared" si="59"/>
        <v>206.63043478260869</v>
      </c>
      <c r="JA26" s="2">
        <f t="shared" si="60"/>
        <v>100</v>
      </c>
      <c r="JB26" s="2">
        <v>28.8</v>
      </c>
      <c r="JC26" s="2">
        <v>59.4</v>
      </c>
      <c r="JD26" s="2">
        <v>59.4</v>
      </c>
      <c r="JE26" s="2">
        <f t="shared" si="61"/>
        <v>206.25</v>
      </c>
      <c r="JF26" s="2">
        <f t="shared" si="62"/>
        <v>100</v>
      </c>
      <c r="JG26" s="2">
        <v>534448.19999999995</v>
      </c>
      <c r="JH26" s="2">
        <v>325147</v>
      </c>
      <c r="JI26" s="2"/>
      <c r="JJ26" s="2"/>
      <c r="JK26" s="2"/>
      <c r="JL26" s="2"/>
      <c r="JM26" s="5"/>
      <c r="JN26" s="5"/>
      <c r="JO26" s="2"/>
      <c r="JP26" s="2"/>
      <c r="JQ26" s="2"/>
      <c r="JR26" s="5"/>
      <c r="JS26" s="5"/>
      <c r="JT26" s="2"/>
      <c r="JU26" s="4"/>
      <c r="JV26" s="2">
        <v>39969.9</v>
      </c>
      <c r="JW26" s="5">
        <v>54205.3</v>
      </c>
      <c r="JX26" s="5">
        <v>48204.1</v>
      </c>
      <c r="JY26" s="2">
        <f t="shared" si="66"/>
        <v>120.60100225419627</v>
      </c>
      <c r="JZ26" s="2">
        <f t="shared" si="67"/>
        <v>88.928757888988713</v>
      </c>
      <c r="KA26" s="2">
        <v>5497.8</v>
      </c>
      <c r="KB26" s="2">
        <v>4477.8</v>
      </c>
      <c r="KC26" s="2">
        <v>4477.8</v>
      </c>
      <c r="KD26" s="2">
        <f>KC26/KA26*100</f>
        <v>81.447124304267163</v>
      </c>
      <c r="KE26" s="2">
        <f t="shared" si="122"/>
        <v>100</v>
      </c>
      <c r="KF26" s="2">
        <v>8234.1</v>
      </c>
      <c r="KG26" s="5">
        <v>6953.5</v>
      </c>
      <c r="KH26" s="5">
        <v>6953.5</v>
      </c>
      <c r="KI26" s="2">
        <f t="shared" si="69"/>
        <v>84.447602045153687</v>
      </c>
      <c r="KJ26" s="2">
        <f t="shared" si="70"/>
        <v>100</v>
      </c>
      <c r="KK26" s="2"/>
      <c r="KL26" s="2">
        <v>4445.7</v>
      </c>
      <c r="KM26" s="2">
        <v>4445.7</v>
      </c>
      <c r="KN26" s="2"/>
      <c r="KO26" s="2">
        <f t="shared" si="71"/>
        <v>100</v>
      </c>
      <c r="KP26" s="2"/>
      <c r="KQ26" s="2">
        <v>2422.3000000000002</v>
      </c>
      <c r="KR26" s="2">
        <v>2422.3000000000002</v>
      </c>
      <c r="KS26" s="2"/>
      <c r="KT26" s="2">
        <f t="shared" si="72"/>
        <v>100</v>
      </c>
      <c r="KU26" s="2"/>
      <c r="KV26" s="2"/>
      <c r="KW26" s="2"/>
      <c r="KX26" s="2"/>
      <c r="KY26" s="2"/>
      <c r="KZ26" s="2"/>
      <c r="LA26" s="5"/>
      <c r="LB26" s="5"/>
      <c r="LC26" s="2"/>
      <c r="LD26" s="4"/>
      <c r="LE26" s="2"/>
      <c r="LF26" s="5"/>
      <c r="LG26" s="5"/>
      <c r="LH26" s="2"/>
      <c r="LI26" s="2"/>
      <c r="LJ26" s="2"/>
      <c r="LK26" s="2"/>
      <c r="LL26" s="2"/>
      <c r="LM26" s="2"/>
      <c r="LN26" s="2"/>
      <c r="LO26" s="2">
        <v>28427.599999999999</v>
      </c>
      <c r="LP26" s="2">
        <v>26590.9</v>
      </c>
      <c r="LQ26" s="2">
        <v>26590.9</v>
      </c>
      <c r="LR26" s="2">
        <f t="shared" si="73"/>
        <v>93.539025454136123</v>
      </c>
      <c r="LS26" s="2">
        <f t="shared" si="94"/>
        <v>100</v>
      </c>
      <c r="LT26" s="2"/>
      <c r="LU26" s="2"/>
      <c r="LV26" s="5"/>
      <c r="LW26" s="2"/>
      <c r="LX26" s="2"/>
      <c r="LY26" s="2">
        <v>4951.1000000000004</v>
      </c>
      <c r="LZ26" s="2"/>
      <c r="MA26" s="2"/>
      <c r="MB26" s="2"/>
      <c r="MC26" s="2"/>
      <c r="MD26" s="2"/>
      <c r="ME26" s="2">
        <v>4422.1000000000004</v>
      </c>
      <c r="MF26" s="2">
        <v>4422.1000000000004</v>
      </c>
      <c r="MG26" s="2"/>
      <c r="MH26" s="2">
        <f t="shared" si="77"/>
        <v>100</v>
      </c>
      <c r="MI26" s="2"/>
      <c r="MJ26" s="2">
        <v>529</v>
      </c>
      <c r="MK26" s="2">
        <v>529</v>
      </c>
      <c r="ML26" s="2"/>
      <c r="MM26" s="2">
        <f t="shared" si="78"/>
        <v>100</v>
      </c>
      <c r="MN26" s="2">
        <v>14462.1</v>
      </c>
      <c r="MO26" s="2">
        <v>28651.1</v>
      </c>
      <c r="MP26" s="2">
        <v>28651</v>
      </c>
      <c r="MQ26" s="2">
        <f t="shared" si="80"/>
        <v>198.11092441623276</v>
      </c>
      <c r="MR26" s="2">
        <f t="shared" si="81"/>
        <v>99.999650973261069</v>
      </c>
      <c r="MS26" s="2"/>
      <c r="MT26" s="14"/>
      <c r="MU26" s="14"/>
      <c r="MV26" s="2"/>
      <c r="MW26" s="2"/>
      <c r="MX26" s="2"/>
      <c r="MY26" s="2"/>
      <c r="MZ26" s="5"/>
      <c r="NA26" s="4"/>
      <c r="NB26" s="4"/>
      <c r="NC26" s="2">
        <v>61650</v>
      </c>
      <c r="ND26" s="2">
        <v>61650</v>
      </c>
      <c r="NE26" s="2">
        <v>61650</v>
      </c>
      <c r="NF26" s="2">
        <f t="shared" si="126"/>
        <v>100</v>
      </c>
      <c r="NG26" s="2">
        <f t="shared" si="127"/>
        <v>100</v>
      </c>
      <c r="NH26" s="2"/>
      <c r="NI26" s="5"/>
      <c r="NJ26" s="5"/>
      <c r="NK26" s="2"/>
      <c r="NL26" s="2"/>
      <c r="NM26" s="2">
        <v>2500</v>
      </c>
      <c r="NN26" s="5">
        <v>2500</v>
      </c>
      <c r="NO26" s="5">
        <v>2499.6</v>
      </c>
      <c r="NP26" s="2">
        <f>NO26/NM26*100</f>
        <v>99.983999999999995</v>
      </c>
      <c r="NQ26" s="2">
        <f t="shared" ref="NQ26:NQ34" si="135">NO26/NN26*100</f>
        <v>99.983999999999995</v>
      </c>
      <c r="NR26" s="2">
        <v>700</v>
      </c>
      <c r="NS26" s="2">
        <v>700</v>
      </c>
      <c r="NT26" s="2">
        <v>700</v>
      </c>
      <c r="NU26" s="2">
        <f t="shared" si="82"/>
        <v>100</v>
      </c>
      <c r="NV26" s="2">
        <f t="shared" si="83"/>
        <v>100</v>
      </c>
      <c r="NW26" s="2">
        <v>150.80000000000001</v>
      </c>
      <c r="NX26" s="2">
        <v>150.80000000000001</v>
      </c>
      <c r="NY26" s="2">
        <v>150.80000000000001</v>
      </c>
      <c r="NZ26" s="2">
        <f t="shared" si="84"/>
        <v>100</v>
      </c>
      <c r="OA26" s="2">
        <f t="shared" si="85"/>
        <v>100</v>
      </c>
      <c r="OB26" s="2"/>
      <c r="OC26" s="5"/>
      <c r="OD26" s="5"/>
      <c r="OE26" s="2"/>
      <c r="OF26" s="2"/>
      <c r="OG26" s="2"/>
      <c r="OH26" s="5">
        <v>408</v>
      </c>
      <c r="OI26" s="5">
        <v>408</v>
      </c>
      <c r="OJ26" s="4"/>
      <c r="OK26" s="2">
        <f t="shared" si="88"/>
        <v>100</v>
      </c>
      <c r="OL26" s="2"/>
      <c r="OM26" s="2"/>
      <c r="ON26" s="2"/>
      <c r="OO26" s="2"/>
      <c r="OP26" s="2"/>
    </row>
    <row r="27" spans="1:406" ht="12.75" customHeight="1" x14ac:dyDescent="0.2">
      <c r="A27" s="1" t="s">
        <v>20</v>
      </c>
      <c r="B27" s="2">
        <f t="shared" si="91"/>
        <v>480801.9</v>
      </c>
      <c r="C27" s="2">
        <f t="shared" si="92"/>
        <v>733961.6</v>
      </c>
      <c r="D27" s="2">
        <f t="shared" si="93"/>
        <v>567800.49999999988</v>
      </c>
      <c r="E27" s="2">
        <f t="shared" si="0"/>
        <v>118.09447924394638</v>
      </c>
      <c r="F27" s="2">
        <f t="shared" si="1"/>
        <v>77.361063576078081</v>
      </c>
      <c r="G27" s="2"/>
      <c r="H27" s="2"/>
      <c r="I27" s="2"/>
      <c r="J27" s="4"/>
      <c r="K27" s="4"/>
      <c r="L27" s="2">
        <v>5604.4</v>
      </c>
      <c r="M27" s="2">
        <v>5604.4</v>
      </c>
      <c r="N27" s="2">
        <v>5603.9</v>
      </c>
      <c r="O27" s="2">
        <f t="shared" si="4"/>
        <v>99.991078438369854</v>
      </c>
      <c r="P27" s="2">
        <f t="shared" si="5"/>
        <v>99.991078438369854</v>
      </c>
      <c r="Q27" s="2"/>
      <c r="R27" s="5"/>
      <c r="S27" s="5"/>
      <c r="T27" s="2"/>
      <c r="U27" s="2"/>
      <c r="V27" s="2"/>
      <c r="W27" s="5"/>
      <c r="X27" s="5"/>
      <c r="Y27" s="2"/>
      <c r="Z27" s="2"/>
      <c r="AA27" s="2"/>
      <c r="AB27" s="2"/>
      <c r="AC27" s="2"/>
      <c r="AD27" s="2"/>
      <c r="AE27" s="2"/>
      <c r="AF27" s="2"/>
      <c r="AG27" s="5"/>
      <c r="AH27" s="5"/>
      <c r="AI27" s="2"/>
      <c r="AJ27" s="2"/>
      <c r="AK27" s="2"/>
      <c r="AL27" s="2"/>
      <c r="AM27" s="5"/>
      <c r="AN27" s="2"/>
      <c r="AO27" s="4"/>
      <c r="AP27" s="2">
        <v>166826.1</v>
      </c>
      <c r="AQ27" s="2">
        <v>103820.5</v>
      </c>
      <c r="AR27" s="2">
        <v>93922.8</v>
      </c>
      <c r="AS27" s="2">
        <f>AR27/AP27*100</f>
        <v>56.299823588754997</v>
      </c>
      <c r="AT27" s="2">
        <f>AR27/AQ27*100</f>
        <v>90.466526360400891</v>
      </c>
      <c r="AU27" s="2"/>
      <c r="AV27" s="2"/>
      <c r="AW27" s="2"/>
      <c r="AX27" s="4"/>
      <c r="AY27" s="4"/>
      <c r="AZ27" s="4"/>
      <c r="BA27" s="2"/>
      <c r="BB27" s="4"/>
      <c r="BC27" s="2"/>
      <c r="BD27" s="4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>
        <v>156603.1</v>
      </c>
      <c r="BQ27" s="2">
        <v>8222.9</v>
      </c>
      <c r="BR27" s="2"/>
      <c r="BS27" s="2">
        <f t="shared" si="96"/>
        <v>5.250790054603006</v>
      </c>
      <c r="BT27" s="2"/>
      <c r="BU27" s="5"/>
      <c r="BV27" s="5"/>
      <c r="BW27" s="2"/>
      <c r="BX27" s="2"/>
      <c r="BY27" s="2"/>
      <c r="BZ27" s="5"/>
      <c r="CA27" s="5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6"/>
      <c r="DE27" s="6"/>
      <c r="DF27" s="2"/>
      <c r="DG27" s="2"/>
      <c r="DH27" s="2"/>
      <c r="DI27" s="5"/>
      <c r="DJ27" s="5"/>
      <c r="DK27" s="2"/>
      <c r="DL27" s="2"/>
      <c r="DM27" s="2"/>
      <c r="DN27" s="2">
        <v>1502.9</v>
      </c>
      <c r="DO27" s="2">
        <v>1502.9</v>
      </c>
      <c r="DP27" s="2"/>
      <c r="DQ27" s="2">
        <f t="shared" si="24"/>
        <v>100</v>
      </c>
      <c r="DR27" s="2"/>
      <c r="DS27" s="2">
        <v>42.6</v>
      </c>
      <c r="DT27" s="2">
        <v>42.6</v>
      </c>
      <c r="DU27" s="2"/>
      <c r="DV27" s="2">
        <f t="shared" si="25"/>
        <v>100</v>
      </c>
      <c r="DW27" s="2"/>
      <c r="DX27" s="2">
        <v>8.1</v>
      </c>
      <c r="DY27" s="2">
        <v>8.1</v>
      </c>
      <c r="DZ27" s="2"/>
      <c r="EA27" s="2">
        <f t="shared" si="26"/>
        <v>100</v>
      </c>
      <c r="EB27" s="2">
        <v>38.1</v>
      </c>
      <c r="EC27" s="2"/>
      <c r="ED27" s="2"/>
      <c r="EE27" s="2"/>
      <c r="EF27" s="2"/>
      <c r="EG27" s="2"/>
      <c r="EH27" s="2"/>
      <c r="EI27" s="2"/>
      <c r="EJ27" s="4"/>
      <c r="EK27" s="4"/>
      <c r="EL27" s="2">
        <v>4584.7</v>
      </c>
      <c r="EM27" s="4"/>
      <c r="EN27" s="4"/>
      <c r="EO27" s="4"/>
      <c r="EP27" s="4"/>
      <c r="EQ27" s="2"/>
      <c r="ER27" s="5"/>
      <c r="ES27" s="5"/>
      <c r="ET27" s="2"/>
      <c r="EU27" s="2"/>
      <c r="EV27" s="2"/>
      <c r="EW27" s="2"/>
      <c r="EX27" s="2"/>
      <c r="EY27" s="2"/>
      <c r="EZ27" s="2"/>
      <c r="FA27" s="2"/>
      <c r="FB27" s="5"/>
      <c r="FC27" s="5"/>
      <c r="FD27" s="4"/>
      <c r="FE27" s="2"/>
      <c r="FF27" s="2"/>
      <c r="FG27" s="2"/>
      <c r="FH27" s="2"/>
      <c r="FI27" s="2"/>
      <c r="FJ27" s="2"/>
      <c r="FK27" s="2"/>
      <c r="FL27" s="2">
        <v>16808.2</v>
      </c>
      <c r="FM27" s="2">
        <v>15631.4</v>
      </c>
      <c r="FN27" s="4"/>
      <c r="FO27" s="2">
        <f t="shared" si="107"/>
        <v>92.998655418188733</v>
      </c>
      <c r="FP27" s="2"/>
      <c r="FQ27" s="5"/>
      <c r="FR27" s="5"/>
      <c r="FS27" s="4"/>
      <c r="FT27" s="4"/>
      <c r="FU27" s="2">
        <v>144.69999999999999</v>
      </c>
      <c r="FV27" s="5">
        <v>144.69999999999999</v>
      </c>
      <c r="FW27" s="5">
        <v>144.69999999999999</v>
      </c>
      <c r="FX27" s="2">
        <f t="shared" si="38"/>
        <v>100</v>
      </c>
      <c r="FY27" s="2">
        <f t="shared" si="39"/>
        <v>100</v>
      </c>
      <c r="FZ27" s="2"/>
      <c r="GA27" s="2"/>
      <c r="GB27" s="5"/>
      <c r="GC27" s="2"/>
      <c r="GD27" s="4"/>
      <c r="GE27" s="2"/>
      <c r="GF27" s="2"/>
      <c r="GG27" s="2"/>
      <c r="GH27" s="2"/>
      <c r="GI27" s="2"/>
      <c r="GJ27" s="2"/>
      <c r="GK27" s="5"/>
      <c r="GL27" s="5"/>
      <c r="GM27" s="4"/>
      <c r="GN27" s="4"/>
      <c r="GO27" s="2"/>
      <c r="GP27" s="2"/>
      <c r="GQ27" s="2"/>
      <c r="GR27" s="4"/>
      <c r="GS27" s="4"/>
      <c r="GT27" s="2"/>
      <c r="GU27" s="2"/>
      <c r="GV27" s="2"/>
      <c r="GW27" s="2"/>
      <c r="GX27" s="2"/>
      <c r="GY27" s="2"/>
      <c r="GZ27" s="2"/>
      <c r="HA27" s="2"/>
      <c r="HB27" s="4"/>
      <c r="HC27" s="4"/>
      <c r="HD27" s="2"/>
      <c r="HE27" s="2"/>
      <c r="HF27" s="2"/>
      <c r="HG27" s="2"/>
      <c r="HH27" s="2"/>
      <c r="HI27" s="2">
        <v>24408.400000000001</v>
      </c>
      <c r="HJ27" s="2">
        <v>33363.199999999997</v>
      </c>
      <c r="HK27" s="2">
        <v>27334.400000000001</v>
      </c>
      <c r="HL27" s="2">
        <f t="shared" si="47"/>
        <v>111.98767637370742</v>
      </c>
      <c r="HM27" s="2">
        <f t="shared" si="48"/>
        <v>81.929790907347027</v>
      </c>
      <c r="HN27" s="2">
        <v>5990.4</v>
      </c>
      <c r="HO27" s="2">
        <v>5990.4</v>
      </c>
      <c r="HP27" s="2">
        <v>5529</v>
      </c>
      <c r="HQ27" s="2">
        <f t="shared" si="49"/>
        <v>92.297676282051285</v>
      </c>
      <c r="HR27" s="2">
        <f t="shared" si="50"/>
        <v>92.297676282051285</v>
      </c>
      <c r="HS27" s="2"/>
      <c r="HT27" s="5"/>
      <c r="HU27" s="5"/>
      <c r="HV27" s="4"/>
      <c r="HW27" s="2"/>
      <c r="HX27" s="2"/>
      <c r="HY27" s="2"/>
      <c r="HZ27" s="2"/>
      <c r="IA27" s="2"/>
      <c r="IB27" s="2"/>
      <c r="IC27" s="2"/>
      <c r="ID27" s="2"/>
      <c r="IE27" s="2"/>
      <c r="IF27" s="4"/>
      <c r="IG27" s="4"/>
      <c r="IH27" s="2"/>
      <c r="II27" s="2"/>
      <c r="IJ27" s="2"/>
      <c r="IK27" s="2"/>
      <c r="IL27" s="2"/>
      <c r="IM27" s="2"/>
      <c r="IN27" s="2">
        <v>91283</v>
      </c>
      <c r="IO27" s="2">
        <v>91120.3</v>
      </c>
      <c r="IP27" s="2"/>
      <c r="IQ27" s="2">
        <f t="shared" si="57"/>
        <v>99.821763088417342</v>
      </c>
      <c r="IR27" s="2"/>
      <c r="IS27" s="2"/>
      <c r="IT27" s="2"/>
      <c r="IU27" s="2"/>
      <c r="IV27" s="2"/>
      <c r="IW27" s="2">
        <v>184</v>
      </c>
      <c r="IX27" s="2">
        <v>1403.4</v>
      </c>
      <c r="IY27" s="2">
        <v>1403.4</v>
      </c>
      <c r="IZ27" s="2">
        <f t="shared" si="59"/>
        <v>762.71739130434787</v>
      </c>
      <c r="JA27" s="2">
        <f t="shared" si="60"/>
        <v>100</v>
      </c>
      <c r="JB27" s="2">
        <v>9.6</v>
      </c>
      <c r="JC27" s="2">
        <v>73.099999999999994</v>
      </c>
      <c r="JD27" s="2">
        <v>73.099999999999994</v>
      </c>
      <c r="JE27" s="2">
        <f t="shared" si="61"/>
        <v>761.45833333333326</v>
      </c>
      <c r="JF27" s="2">
        <f t="shared" si="62"/>
        <v>100</v>
      </c>
      <c r="JG27" s="2"/>
      <c r="JH27" s="2"/>
      <c r="JI27" s="2"/>
      <c r="JJ27" s="2"/>
      <c r="JK27" s="2"/>
      <c r="JL27" s="2"/>
      <c r="JM27" s="5"/>
      <c r="JN27" s="5"/>
      <c r="JO27" s="2"/>
      <c r="JP27" s="2"/>
      <c r="JQ27" s="2"/>
      <c r="JR27" s="5"/>
      <c r="JS27" s="5"/>
      <c r="JT27" s="2"/>
      <c r="JU27" s="2"/>
      <c r="JV27" s="2">
        <v>50000</v>
      </c>
      <c r="JW27" s="5">
        <v>41514.699999999997</v>
      </c>
      <c r="JX27" s="5">
        <v>41486.5</v>
      </c>
      <c r="JY27" s="2">
        <f t="shared" si="66"/>
        <v>82.972999999999999</v>
      </c>
      <c r="JZ27" s="2">
        <f t="shared" si="67"/>
        <v>99.932072253924517</v>
      </c>
      <c r="KA27" s="2">
        <v>72803.7</v>
      </c>
      <c r="KB27" s="2">
        <v>68963.7</v>
      </c>
      <c r="KC27" s="2">
        <v>68963.7</v>
      </c>
      <c r="KD27" s="2">
        <f t="shared" ref="KD27:KD33" si="136">KC27/KA27*100</f>
        <v>94.725542795215077</v>
      </c>
      <c r="KE27" s="2">
        <f t="shared" si="122"/>
        <v>100</v>
      </c>
      <c r="KF27" s="2">
        <v>12660</v>
      </c>
      <c r="KG27" s="5">
        <v>10257.799999999999</v>
      </c>
      <c r="KH27" s="5">
        <v>10257.799999999999</v>
      </c>
      <c r="KI27" s="2">
        <f t="shared" si="69"/>
        <v>81.025276461295419</v>
      </c>
      <c r="KJ27" s="2">
        <f t="shared" si="70"/>
        <v>100</v>
      </c>
      <c r="KK27" s="2"/>
      <c r="KL27" s="2">
        <v>6558.3</v>
      </c>
      <c r="KM27" s="2">
        <v>6558.3</v>
      </c>
      <c r="KN27" s="2"/>
      <c r="KO27" s="2">
        <f t="shared" si="71"/>
        <v>100</v>
      </c>
      <c r="KP27" s="2"/>
      <c r="KQ27" s="2">
        <v>3724.4</v>
      </c>
      <c r="KR27" s="2">
        <v>3724.4</v>
      </c>
      <c r="KS27" s="2"/>
      <c r="KT27" s="2">
        <f t="shared" si="72"/>
        <v>100</v>
      </c>
      <c r="KU27" s="2"/>
      <c r="KV27" s="2"/>
      <c r="KW27" s="2"/>
      <c r="KX27" s="2"/>
      <c r="KY27" s="2"/>
      <c r="KZ27" s="2"/>
      <c r="LA27" s="5"/>
      <c r="LB27" s="5"/>
      <c r="LC27" s="2"/>
      <c r="LD27" s="4"/>
      <c r="LE27" s="2"/>
      <c r="LF27" s="5"/>
      <c r="LG27" s="5"/>
      <c r="LH27" s="2"/>
      <c r="LI27" s="2"/>
      <c r="LJ27" s="2"/>
      <c r="LK27" s="2"/>
      <c r="LL27" s="2"/>
      <c r="LM27" s="2"/>
      <c r="LN27" s="2"/>
      <c r="LO27" s="2">
        <v>33146.199999999997</v>
      </c>
      <c r="LP27" s="2">
        <v>33146.199999999997</v>
      </c>
      <c r="LQ27" s="2">
        <v>33146.199999999997</v>
      </c>
      <c r="LR27" s="2">
        <f t="shared" si="73"/>
        <v>100</v>
      </c>
      <c r="LS27" s="2">
        <f t="shared" si="94"/>
        <v>100</v>
      </c>
      <c r="LT27" s="2"/>
      <c r="LU27" s="2"/>
      <c r="LV27" s="5"/>
      <c r="LW27" s="2"/>
      <c r="LX27" s="2"/>
      <c r="LY27" s="2">
        <v>5538.3</v>
      </c>
      <c r="LZ27" s="2"/>
      <c r="MA27" s="2"/>
      <c r="MB27" s="2"/>
      <c r="MC27" s="2"/>
      <c r="MD27" s="2"/>
      <c r="ME27" s="2">
        <v>4731.7</v>
      </c>
      <c r="MF27" s="2">
        <v>4731.7</v>
      </c>
      <c r="MG27" s="2"/>
      <c r="MH27" s="2">
        <f t="shared" si="77"/>
        <v>100</v>
      </c>
      <c r="MI27" s="2"/>
      <c r="MJ27" s="2">
        <v>806.6</v>
      </c>
      <c r="MK27" s="2">
        <v>806.6</v>
      </c>
      <c r="ML27" s="2"/>
      <c r="MM27" s="2">
        <f t="shared" si="78"/>
        <v>100</v>
      </c>
      <c r="MN27" s="2">
        <v>8596.6</v>
      </c>
      <c r="MO27" s="2">
        <v>57443.9</v>
      </c>
      <c r="MP27" s="2">
        <v>57443.9</v>
      </c>
      <c r="MQ27" s="2">
        <f t="shared" si="80"/>
        <v>668.21650419933462</v>
      </c>
      <c r="MR27" s="2">
        <f t="shared" si="81"/>
        <v>100</v>
      </c>
      <c r="MS27" s="2"/>
      <c r="MT27" s="14"/>
      <c r="MU27" s="14"/>
      <c r="MV27" s="2"/>
      <c r="MW27" s="2"/>
      <c r="MX27" s="2"/>
      <c r="MY27" s="2"/>
      <c r="MZ27" s="5"/>
      <c r="NA27" s="4"/>
      <c r="NB27" s="4"/>
      <c r="NC27" s="2">
        <v>88686.3</v>
      </c>
      <c r="ND27" s="2">
        <v>88686.3</v>
      </c>
      <c r="NE27" s="2">
        <v>88686.3</v>
      </c>
      <c r="NF27" s="2">
        <f t="shared" si="126"/>
        <v>100</v>
      </c>
      <c r="NG27" s="2">
        <f t="shared" si="127"/>
        <v>100</v>
      </c>
      <c r="NH27" s="2"/>
      <c r="NI27" s="5"/>
      <c r="NJ27" s="5"/>
      <c r="NK27" s="2"/>
      <c r="NL27" s="2"/>
      <c r="NM27" s="2">
        <v>600</v>
      </c>
      <c r="NN27" s="5">
        <v>500</v>
      </c>
      <c r="NO27" s="5">
        <v>475.2</v>
      </c>
      <c r="NP27" s="2">
        <f t="shared" ref="NP27:NP33" si="137">NO27/NM27*100</f>
        <v>79.199999999999989</v>
      </c>
      <c r="NQ27" s="2">
        <f t="shared" si="135"/>
        <v>95.04</v>
      </c>
      <c r="NR27" s="2">
        <v>720</v>
      </c>
      <c r="NS27" s="2">
        <v>720</v>
      </c>
      <c r="NT27" s="2">
        <v>720</v>
      </c>
      <c r="NU27" s="2">
        <f t="shared" si="82"/>
        <v>100</v>
      </c>
      <c r="NV27" s="2">
        <f t="shared" si="83"/>
        <v>100</v>
      </c>
      <c r="NW27" s="2">
        <v>153.69999999999999</v>
      </c>
      <c r="NX27" s="2">
        <v>153.69999999999999</v>
      </c>
      <c r="NY27" s="2">
        <v>153.69999999999999</v>
      </c>
      <c r="NZ27" s="2">
        <f t="shared" si="84"/>
        <v>100</v>
      </c>
      <c r="OA27" s="2">
        <f t="shared" si="85"/>
        <v>100</v>
      </c>
      <c r="OB27" s="2"/>
      <c r="OC27" s="5"/>
      <c r="OD27" s="5"/>
      <c r="OE27" s="2"/>
      <c r="OF27" s="2"/>
      <c r="OG27" s="2"/>
      <c r="OH27" s="5"/>
      <c r="OI27" s="5"/>
      <c r="OJ27" s="2"/>
      <c r="OK27" s="2"/>
      <c r="OL27" s="2">
        <v>106.7</v>
      </c>
      <c r="OM27" s="2">
        <v>106.7</v>
      </c>
      <c r="ON27" s="2">
        <v>106.7</v>
      </c>
      <c r="OO27" s="2">
        <f t="shared" si="89"/>
        <v>100</v>
      </c>
      <c r="OP27" s="2">
        <f t="shared" si="90"/>
        <v>100</v>
      </c>
    </row>
    <row r="28" spans="1:406" ht="12.75" customHeight="1" x14ac:dyDescent="0.2">
      <c r="A28" s="1" t="s">
        <v>21</v>
      </c>
      <c r="B28" s="2">
        <f t="shared" si="91"/>
        <v>518675.7</v>
      </c>
      <c r="C28" s="2">
        <f t="shared" si="92"/>
        <v>1082640.8999999999</v>
      </c>
      <c r="D28" s="2">
        <f t="shared" si="93"/>
        <v>955189.89999999979</v>
      </c>
      <c r="E28" s="2">
        <f t="shared" si="0"/>
        <v>184.15936971791811</v>
      </c>
      <c r="F28" s="2">
        <f t="shared" si="1"/>
        <v>88.227767859130381</v>
      </c>
      <c r="G28" s="2"/>
      <c r="H28" s="2"/>
      <c r="I28" s="2"/>
      <c r="J28" s="4"/>
      <c r="K28" s="4"/>
      <c r="L28" s="2">
        <v>6481</v>
      </c>
      <c r="M28" s="2">
        <v>8164</v>
      </c>
      <c r="N28" s="2">
        <v>8164</v>
      </c>
      <c r="O28" s="2">
        <f t="shared" si="4"/>
        <v>125.96821478166949</v>
      </c>
      <c r="P28" s="2">
        <f t="shared" si="5"/>
        <v>100</v>
      </c>
      <c r="Q28" s="2">
        <v>2404.8000000000002</v>
      </c>
      <c r="R28" s="5">
        <v>2404.8000000000002</v>
      </c>
      <c r="S28" s="5">
        <v>2404.8000000000002</v>
      </c>
      <c r="T28" s="2">
        <f t="shared" si="131"/>
        <v>100</v>
      </c>
      <c r="U28" s="2">
        <f t="shared" si="132"/>
        <v>100</v>
      </c>
      <c r="V28" s="2">
        <v>1030.5999999999999</v>
      </c>
      <c r="W28" s="5">
        <v>1030.5999999999999</v>
      </c>
      <c r="X28" s="5">
        <v>1030.5999999999999</v>
      </c>
      <c r="Y28" s="2">
        <f t="shared" si="133"/>
        <v>100</v>
      </c>
      <c r="Z28" s="2">
        <f t="shared" si="134"/>
        <v>100</v>
      </c>
      <c r="AA28" s="2"/>
      <c r="AB28" s="2"/>
      <c r="AC28" s="2"/>
      <c r="AD28" s="2"/>
      <c r="AE28" s="2"/>
      <c r="AF28" s="2"/>
      <c r="AG28" s="5"/>
      <c r="AH28" s="5"/>
      <c r="AI28" s="2"/>
      <c r="AJ28" s="2"/>
      <c r="AK28" s="2"/>
      <c r="AL28" s="2">
        <v>500</v>
      </c>
      <c r="AM28" s="5">
        <v>500</v>
      </c>
      <c r="AN28" s="2"/>
      <c r="AO28" s="2">
        <f t="shared" si="11"/>
        <v>100</v>
      </c>
      <c r="AP28" s="2">
        <v>14586.6</v>
      </c>
      <c r="AQ28" s="2"/>
      <c r="AR28" s="2"/>
      <c r="AS28" s="2"/>
      <c r="AT28" s="2"/>
      <c r="AU28" s="2"/>
      <c r="AV28" s="2"/>
      <c r="AW28" s="2"/>
      <c r="AX28" s="4"/>
      <c r="AY28" s="4"/>
      <c r="AZ28" s="4"/>
      <c r="BA28" s="2"/>
      <c r="BB28" s="4"/>
      <c r="BC28" s="2"/>
      <c r="BD28" s="4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>
        <v>13680</v>
      </c>
      <c r="BQ28" s="2"/>
      <c r="BR28" s="2"/>
      <c r="BS28" s="2"/>
      <c r="BT28" s="2"/>
      <c r="BU28" s="5"/>
      <c r="BV28" s="5"/>
      <c r="BW28" s="2"/>
      <c r="BX28" s="2"/>
      <c r="BY28" s="2"/>
      <c r="BZ28" s="5"/>
      <c r="CA28" s="5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6"/>
      <c r="DE28" s="6"/>
      <c r="DF28" s="2"/>
      <c r="DG28" s="2"/>
      <c r="DH28" s="2"/>
      <c r="DI28" s="5"/>
      <c r="DJ28" s="5"/>
      <c r="DK28" s="2"/>
      <c r="DL28" s="2"/>
      <c r="DM28" s="2"/>
      <c r="DN28" s="2">
        <v>650.79999999999995</v>
      </c>
      <c r="DO28" s="2">
        <v>650.79999999999995</v>
      </c>
      <c r="DP28" s="2"/>
      <c r="DQ28" s="2">
        <f t="shared" si="24"/>
        <v>100</v>
      </c>
      <c r="DR28" s="2"/>
      <c r="DS28" s="2">
        <v>105.6</v>
      </c>
      <c r="DT28" s="2">
        <v>105.6</v>
      </c>
      <c r="DU28" s="2"/>
      <c r="DV28" s="2">
        <f t="shared" si="25"/>
        <v>100</v>
      </c>
      <c r="DW28" s="2"/>
      <c r="DX28" s="2">
        <v>20.100000000000001</v>
      </c>
      <c r="DY28" s="2">
        <v>20.100000000000001</v>
      </c>
      <c r="DZ28" s="2"/>
      <c r="EA28" s="2">
        <f t="shared" si="26"/>
        <v>100</v>
      </c>
      <c r="EB28" s="2">
        <v>51.8</v>
      </c>
      <c r="EC28" s="2"/>
      <c r="ED28" s="2"/>
      <c r="EE28" s="2"/>
      <c r="EF28" s="2"/>
      <c r="EG28" s="2"/>
      <c r="EH28" s="2"/>
      <c r="EI28" s="2"/>
      <c r="EJ28" s="4"/>
      <c r="EK28" s="2"/>
      <c r="EL28" s="2">
        <v>1985.9</v>
      </c>
      <c r="EM28" s="2"/>
      <c r="EN28" s="2"/>
      <c r="EO28" s="2"/>
      <c r="EP28" s="2"/>
      <c r="EQ28" s="2"/>
      <c r="ER28" s="5"/>
      <c r="ES28" s="5"/>
      <c r="ET28" s="2"/>
      <c r="EU28" s="2"/>
      <c r="EV28" s="2"/>
      <c r="EW28" s="2"/>
      <c r="EX28" s="2"/>
      <c r="EY28" s="2"/>
      <c r="EZ28" s="2"/>
      <c r="FA28" s="2"/>
      <c r="FB28" s="5"/>
      <c r="FC28" s="5"/>
      <c r="FD28" s="4"/>
      <c r="FE28" s="2"/>
      <c r="FF28" s="2"/>
      <c r="FG28" s="2"/>
      <c r="FH28" s="2"/>
      <c r="FI28" s="2"/>
      <c r="FJ28" s="2"/>
      <c r="FK28" s="2"/>
      <c r="FL28" s="4"/>
      <c r="FM28" s="4"/>
      <c r="FN28" s="2"/>
      <c r="FO28" s="2"/>
      <c r="FP28" s="2"/>
      <c r="FQ28" s="5"/>
      <c r="FR28" s="5"/>
      <c r="FS28" s="4"/>
      <c r="FT28" s="4"/>
      <c r="FU28" s="2">
        <v>752.3</v>
      </c>
      <c r="FV28" s="5">
        <v>752.3</v>
      </c>
      <c r="FW28" s="5">
        <v>752.3</v>
      </c>
      <c r="FX28" s="2">
        <f t="shared" si="38"/>
        <v>100</v>
      </c>
      <c r="FY28" s="2">
        <f t="shared" si="39"/>
        <v>100</v>
      </c>
      <c r="FZ28" s="2"/>
      <c r="GA28" s="2"/>
      <c r="GB28" s="5"/>
      <c r="GC28" s="2"/>
      <c r="GD28" s="4"/>
      <c r="GE28" s="2"/>
      <c r="GF28" s="2"/>
      <c r="GG28" s="2"/>
      <c r="GH28" s="2"/>
      <c r="GI28" s="2"/>
      <c r="GJ28" s="2"/>
      <c r="GK28" s="5"/>
      <c r="GL28" s="5"/>
      <c r="GM28" s="4"/>
      <c r="GN28" s="4"/>
      <c r="GO28" s="2"/>
      <c r="GP28" s="2"/>
      <c r="GQ28" s="2"/>
      <c r="GR28" s="4"/>
      <c r="GS28" s="4"/>
      <c r="GT28" s="2"/>
      <c r="GU28" s="2">
        <v>1128.9000000000001</v>
      </c>
      <c r="GV28" s="2">
        <v>1128.9000000000001</v>
      </c>
      <c r="GW28" s="2"/>
      <c r="GX28" s="2">
        <f>GV28/GU28*100</f>
        <v>100</v>
      </c>
      <c r="GY28" s="2"/>
      <c r="GZ28" s="2">
        <v>483.8</v>
      </c>
      <c r="HA28" s="2">
        <v>483.8</v>
      </c>
      <c r="HB28" s="4"/>
      <c r="HC28" s="2">
        <f t="shared" si="113"/>
        <v>100</v>
      </c>
      <c r="HD28" s="2">
        <v>10419.799999999999</v>
      </c>
      <c r="HE28" s="2">
        <v>13500</v>
      </c>
      <c r="HF28" s="2">
        <v>11573</v>
      </c>
      <c r="HG28" s="2">
        <f t="shared" si="45"/>
        <v>111.06739092880862</v>
      </c>
      <c r="HH28" s="2">
        <f t="shared" si="46"/>
        <v>85.725925925925921</v>
      </c>
      <c r="HI28" s="2">
        <v>26892.5</v>
      </c>
      <c r="HJ28" s="2">
        <v>253984.2</v>
      </c>
      <c r="HK28" s="2">
        <v>252656.8</v>
      </c>
      <c r="HL28" s="2">
        <f t="shared" si="47"/>
        <v>939.50655387189738</v>
      </c>
      <c r="HM28" s="2">
        <f t="shared" si="48"/>
        <v>99.477369064689853</v>
      </c>
      <c r="HN28" s="2">
        <v>6600.1</v>
      </c>
      <c r="HO28" s="2">
        <v>6600.1</v>
      </c>
      <c r="HP28" s="2">
        <v>1583.7</v>
      </c>
      <c r="HQ28" s="2">
        <f t="shared" si="49"/>
        <v>23.995090983469947</v>
      </c>
      <c r="HR28" s="2">
        <f t="shared" si="50"/>
        <v>23.995090983469947</v>
      </c>
      <c r="HS28" s="2"/>
      <c r="HT28" s="5"/>
      <c r="HU28" s="5"/>
      <c r="HV28" s="4"/>
      <c r="HW28" s="2"/>
      <c r="HX28" s="2"/>
      <c r="HY28" s="2"/>
      <c r="HZ28" s="2"/>
      <c r="IA28" s="2"/>
      <c r="IB28" s="2"/>
      <c r="IC28" s="2"/>
      <c r="ID28" s="2">
        <v>27225.1</v>
      </c>
      <c r="IE28" s="2"/>
      <c r="IF28" s="2"/>
      <c r="IG28" s="2"/>
      <c r="IH28" s="2"/>
      <c r="II28" s="2">
        <v>42582.9</v>
      </c>
      <c r="IJ28" s="2"/>
      <c r="IK28" s="2"/>
      <c r="IL28" s="2"/>
      <c r="IM28" s="2"/>
      <c r="IN28" s="2">
        <v>102990.9</v>
      </c>
      <c r="IO28" s="2">
        <v>73844.800000000003</v>
      </c>
      <c r="IP28" s="2"/>
      <c r="IQ28" s="2">
        <f t="shared" si="57"/>
        <v>71.70031527057246</v>
      </c>
      <c r="IR28" s="2"/>
      <c r="IS28" s="2"/>
      <c r="IT28" s="2"/>
      <c r="IU28" s="2"/>
      <c r="IV28" s="2"/>
      <c r="IW28" s="2">
        <v>9383.2000000000007</v>
      </c>
      <c r="IX28" s="2">
        <v>7859.4</v>
      </c>
      <c r="IY28" s="2">
        <v>7859.4</v>
      </c>
      <c r="IZ28" s="2">
        <f t="shared" si="59"/>
        <v>83.760337624690933</v>
      </c>
      <c r="JA28" s="2">
        <f t="shared" si="60"/>
        <v>100</v>
      </c>
      <c r="JB28" s="2">
        <v>488.9</v>
      </c>
      <c r="JC28" s="2">
        <v>409.5</v>
      </c>
      <c r="JD28" s="2">
        <v>409.5</v>
      </c>
      <c r="JE28" s="2">
        <f t="shared" si="61"/>
        <v>83.759460012272456</v>
      </c>
      <c r="JF28" s="2">
        <f t="shared" si="62"/>
        <v>100</v>
      </c>
      <c r="JG28" s="2"/>
      <c r="JH28" s="2">
        <v>128728.3</v>
      </c>
      <c r="JI28" s="2">
        <v>127076.4</v>
      </c>
      <c r="JJ28" s="2"/>
      <c r="JK28" s="2">
        <f t="shared" si="64"/>
        <v>98.716754590870849</v>
      </c>
      <c r="JL28" s="2"/>
      <c r="JM28" s="5"/>
      <c r="JN28" s="5"/>
      <c r="JO28" s="2"/>
      <c r="JP28" s="2"/>
      <c r="JQ28" s="2"/>
      <c r="JR28" s="5"/>
      <c r="JS28" s="5"/>
      <c r="JT28" s="2"/>
      <c r="JU28" s="2"/>
      <c r="JV28" s="2">
        <v>50000</v>
      </c>
      <c r="JW28" s="5">
        <v>50000</v>
      </c>
      <c r="JX28" s="5">
        <v>45162.6</v>
      </c>
      <c r="JY28" s="2">
        <f t="shared" si="66"/>
        <v>90.325199999999995</v>
      </c>
      <c r="JZ28" s="2">
        <f t="shared" si="67"/>
        <v>90.325199999999995</v>
      </c>
      <c r="KA28" s="2">
        <v>10797.5</v>
      </c>
      <c r="KB28" s="2">
        <v>8786.4</v>
      </c>
      <c r="KC28" s="2">
        <v>8786.4</v>
      </c>
      <c r="KD28" s="2">
        <f t="shared" si="136"/>
        <v>81.374392220421385</v>
      </c>
      <c r="KE28" s="2">
        <f t="shared" si="122"/>
        <v>100</v>
      </c>
      <c r="KF28" s="2">
        <v>15740.4</v>
      </c>
      <c r="KG28" s="5">
        <v>12606.7</v>
      </c>
      <c r="KH28" s="5">
        <v>12606.7</v>
      </c>
      <c r="KI28" s="2">
        <f t="shared" si="69"/>
        <v>80.091357271733884</v>
      </c>
      <c r="KJ28" s="2">
        <f t="shared" si="70"/>
        <v>100</v>
      </c>
      <c r="KK28" s="2"/>
      <c r="KL28" s="2">
        <v>8060</v>
      </c>
      <c r="KM28" s="2">
        <v>8060</v>
      </c>
      <c r="KN28" s="2"/>
      <c r="KO28" s="2">
        <f t="shared" si="71"/>
        <v>100</v>
      </c>
      <c r="KP28" s="2"/>
      <c r="KQ28" s="2">
        <v>4630.6000000000004</v>
      </c>
      <c r="KR28" s="2">
        <v>4630.6000000000004</v>
      </c>
      <c r="KS28" s="2"/>
      <c r="KT28" s="2">
        <f t="shared" si="72"/>
        <v>100</v>
      </c>
      <c r="KU28" s="2"/>
      <c r="KV28" s="2"/>
      <c r="KW28" s="2"/>
      <c r="KX28" s="2"/>
      <c r="KY28" s="2"/>
      <c r="KZ28" s="2"/>
      <c r="LA28" s="5"/>
      <c r="LB28" s="5"/>
      <c r="LC28" s="2"/>
      <c r="LD28" s="4"/>
      <c r="LE28" s="2"/>
      <c r="LF28" s="5"/>
      <c r="LG28" s="5"/>
      <c r="LH28" s="2"/>
      <c r="LI28" s="2"/>
      <c r="LJ28" s="2"/>
      <c r="LK28" s="2"/>
      <c r="LL28" s="2"/>
      <c r="LM28" s="2"/>
      <c r="LN28" s="2"/>
      <c r="LO28" s="2">
        <v>34580.199999999997</v>
      </c>
      <c r="LP28" s="2">
        <v>34580.199999999997</v>
      </c>
      <c r="LQ28" s="2">
        <v>34580.199999999997</v>
      </c>
      <c r="LR28" s="2">
        <f t="shared" si="73"/>
        <v>100</v>
      </c>
      <c r="LS28" s="2">
        <f t="shared" si="94"/>
        <v>100</v>
      </c>
      <c r="LT28" s="2"/>
      <c r="LU28" s="2"/>
      <c r="LV28" s="5"/>
      <c r="LW28" s="2"/>
      <c r="LX28" s="2"/>
      <c r="LY28" s="2">
        <v>5558.2</v>
      </c>
      <c r="LZ28" s="2"/>
      <c r="MA28" s="2"/>
      <c r="MB28" s="2"/>
      <c r="MC28" s="2"/>
      <c r="MD28" s="2"/>
      <c r="ME28" s="2">
        <v>4739.3</v>
      </c>
      <c r="MF28" s="2">
        <v>4739.2</v>
      </c>
      <c r="MG28" s="2"/>
      <c r="MH28" s="2">
        <f t="shared" si="77"/>
        <v>99.99788998375287</v>
      </c>
      <c r="MI28" s="2"/>
      <c r="MJ28" s="2">
        <v>818.9</v>
      </c>
      <c r="MK28" s="2">
        <v>762.2</v>
      </c>
      <c r="ML28" s="2"/>
      <c r="MM28" s="2">
        <f t="shared" si="78"/>
        <v>93.076077665160597</v>
      </c>
      <c r="MN28" s="2">
        <v>207775.5</v>
      </c>
      <c r="MO28" s="2">
        <v>232279.1</v>
      </c>
      <c r="MP28" s="2">
        <v>232279.1</v>
      </c>
      <c r="MQ28" s="2">
        <f t="shared" si="80"/>
        <v>111.79330575549091</v>
      </c>
      <c r="MR28" s="2">
        <f t="shared" si="81"/>
        <v>100</v>
      </c>
      <c r="MS28" s="4"/>
      <c r="MT28" s="14"/>
      <c r="MU28" s="14"/>
      <c r="MV28" s="4"/>
      <c r="MW28" s="4"/>
      <c r="MX28" s="2"/>
      <c r="MY28" s="2"/>
      <c r="MZ28" s="5"/>
      <c r="NA28" s="4"/>
      <c r="NB28" s="4"/>
      <c r="NC28" s="2">
        <v>111371.8</v>
      </c>
      <c r="ND28" s="2">
        <v>111371.8</v>
      </c>
      <c r="NE28" s="2">
        <v>111371.8</v>
      </c>
      <c r="NF28" s="2">
        <f t="shared" si="126"/>
        <v>100</v>
      </c>
      <c r="NG28" s="2">
        <f t="shared" si="127"/>
        <v>100</v>
      </c>
      <c r="NH28" s="2"/>
      <c r="NI28" s="5"/>
      <c r="NJ28" s="5"/>
      <c r="NK28" s="4"/>
      <c r="NL28" s="4"/>
      <c r="NM28" s="2">
        <v>1500</v>
      </c>
      <c r="NN28" s="5">
        <v>1500</v>
      </c>
      <c r="NO28" s="5">
        <v>1500</v>
      </c>
      <c r="NP28" s="2">
        <f t="shared" si="137"/>
        <v>100</v>
      </c>
      <c r="NQ28" s="2">
        <f t="shared" si="135"/>
        <v>100</v>
      </c>
      <c r="NR28" s="2"/>
      <c r="NS28" s="2"/>
      <c r="NT28" s="2"/>
      <c r="NU28" s="2"/>
      <c r="NV28" s="2"/>
      <c r="NW28" s="2">
        <v>167.9</v>
      </c>
      <c r="NX28" s="2">
        <v>167.9</v>
      </c>
      <c r="NY28" s="2">
        <v>167.9</v>
      </c>
      <c r="NZ28" s="2">
        <f t="shared" si="84"/>
        <v>100</v>
      </c>
      <c r="OA28" s="2">
        <f t="shared" si="85"/>
        <v>100</v>
      </c>
      <c r="OB28" s="2"/>
      <c r="OC28" s="5"/>
      <c r="OD28" s="5"/>
      <c r="OE28" s="4"/>
      <c r="OF28" s="4"/>
      <c r="OG28" s="2"/>
      <c r="OH28" s="5">
        <v>192</v>
      </c>
      <c r="OI28" s="5">
        <v>192</v>
      </c>
      <c r="OJ28" s="2"/>
      <c r="OK28" s="2">
        <f t="shared" si="88"/>
        <v>100</v>
      </c>
      <c r="OL28" s="2">
        <v>106.7</v>
      </c>
      <c r="OM28" s="2">
        <v>106.7</v>
      </c>
      <c r="ON28" s="2">
        <v>106.7</v>
      </c>
      <c r="OO28" s="2">
        <f t="shared" si="89"/>
        <v>100</v>
      </c>
      <c r="OP28" s="2">
        <f t="shared" si="90"/>
        <v>100</v>
      </c>
    </row>
    <row r="29" spans="1:406" ht="12.75" customHeight="1" x14ac:dyDescent="0.2">
      <c r="A29" s="1" t="s">
        <v>22</v>
      </c>
      <c r="B29" s="2">
        <f t="shared" si="91"/>
        <v>496572.90000000014</v>
      </c>
      <c r="C29" s="2">
        <f t="shared" si="92"/>
        <v>533878.50000000023</v>
      </c>
      <c r="D29" s="2">
        <f t="shared" si="93"/>
        <v>517033.60000000015</v>
      </c>
      <c r="E29" s="2">
        <f t="shared" si="0"/>
        <v>104.12038192176819</v>
      </c>
      <c r="F29" s="2">
        <f t="shared" si="1"/>
        <v>96.844806449407486</v>
      </c>
      <c r="G29" s="2">
        <v>432</v>
      </c>
      <c r="H29" s="2">
        <v>402</v>
      </c>
      <c r="I29" s="2">
        <v>402</v>
      </c>
      <c r="J29" s="2">
        <f>I29/G29*100</f>
        <v>93.055555555555557</v>
      </c>
      <c r="K29" s="2">
        <f>I29/H29*100</f>
        <v>100</v>
      </c>
      <c r="L29" s="2">
        <v>6180.1</v>
      </c>
      <c r="M29" s="2">
        <v>6180.1</v>
      </c>
      <c r="N29" s="2">
        <v>6180.1</v>
      </c>
      <c r="O29" s="2">
        <f t="shared" si="4"/>
        <v>100</v>
      </c>
      <c r="P29" s="2">
        <f t="shared" si="5"/>
        <v>100</v>
      </c>
      <c r="Q29" s="2"/>
      <c r="R29" s="5"/>
      <c r="S29" s="5"/>
      <c r="T29" s="2"/>
      <c r="U29" s="2"/>
      <c r="V29" s="2"/>
      <c r="W29" s="5"/>
      <c r="X29" s="5"/>
      <c r="Y29" s="2"/>
      <c r="Z29" s="2"/>
      <c r="AA29" s="2"/>
      <c r="AB29" s="2"/>
      <c r="AC29" s="2"/>
      <c r="AD29" s="2"/>
      <c r="AE29" s="2"/>
      <c r="AF29" s="2"/>
      <c r="AG29" s="5"/>
      <c r="AH29" s="5"/>
      <c r="AI29" s="2"/>
      <c r="AJ29" s="2"/>
      <c r="AK29" s="2"/>
      <c r="AL29" s="2"/>
      <c r="AM29" s="5"/>
      <c r="AN29" s="2"/>
      <c r="AO29" s="2"/>
      <c r="AP29" s="2">
        <v>240874.6</v>
      </c>
      <c r="AQ29" s="2">
        <v>25522.1</v>
      </c>
      <c r="AR29" s="2">
        <v>25522.1</v>
      </c>
      <c r="AS29" s="2"/>
      <c r="AT29" s="2">
        <f t="shared" ref="AT29" si="138">AR29/AQ29*100</f>
        <v>100</v>
      </c>
      <c r="AU29" s="2"/>
      <c r="AV29" s="2"/>
      <c r="AW29" s="2"/>
      <c r="AX29" s="4"/>
      <c r="AY29" s="4"/>
      <c r="AZ29" s="4"/>
      <c r="BA29" s="2"/>
      <c r="BB29" s="4"/>
      <c r="BC29" s="2"/>
      <c r="BD29" s="4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5"/>
      <c r="BV29" s="5"/>
      <c r="BW29" s="2"/>
      <c r="BX29" s="2"/>
      <c r="BY29" s="2"/>
      <c r="BZ29" s="5"/>
      <c r="CA29" s="5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6"/>
      <c r="DF29" s="2"/>
      <c r="DG29" s="2"/>
      <c r="DH29" s="2"/>
      <c r="DI29" s="5"/>
      <c r="DJ29" s="5"/>
      <c r="DK29" s="2"/>
      <c r="DL29" s="2"/>
      <c r="DM29" s="2"/>
      <c r="DN29" s="2">
        <v>940</v>
      </c>
      <c r="DO29" s="2">
        <v>940</v>
      </c>
      <c r="DP29" s="2"/>
      <c r="DQ29" s="2">
        <f t="shared" si="24"/>
        <v>100</v>
      </c>
      <c r="DR29" s="2"/>
      <c r="DS29" s="2">
        <v>72.5</v>
      </c>
      <c r="DT29" s="2">
        <v>72.5</v>
      </c>
      <c r="DU29" s="2"/>
      <c r="DV29" s="2">
        <f t="shared" si="25"/>
        <v>100</v>
      </c>
      <c r="DW29" s="2"/>
      <c r="DX29" s="2">
        <v>13.8</v>
      </c>
      <c r="DY29" s="2">
        <v>13.8</v>
      </c>
      <c r="DZ29" s="2"/>
      <c r="EA29" s="2">
        <f t="shared" si="26"/>
        <v>100</v>
      </c>
      <c r="EB29" s="2">
        <v>47.7</v>
      </c>
      <c r="EC29" s="2">
        <v>11400.1</v>
      </c>
      <c r="ED29" s="2">
        <v>11400.1</v>
      </c>
      <c r="EE29" s="2">
        <f t="shared" si="27"/>
        <v>23899.580712788258</v>
      </c>
      <c r="EF29" s="2">
        <f t="shared" si="28"/>
        <v>100</v>
      </c>
      <c r="EG29" s="2"/>
      <c r="EH29" s="2">
        <v>7288.5</v>
      </c>
      <c r="EI29" s="2">
        <v>7288.5</v>
      </c>
      <c r="EJ29" s="4"/>
      <c r="EK29" s="2">
        <f t="shared" si="29"/>
        <v>100</v>
      </c>
      <c r="EL29" s="2">
        <v>3101.5</v>
      </c>
      <c r="EM29" s="2"/>
      <c r="EN29" s="2"/>
      <c r="EO29" s="2"/>
      <c r="EP29" s="2"/>
      <c r="EQ29" s="2"/>
      <c r="ER29" s="5"/>
      <c r="ES29" s="5"/>
      <c r="ET29" s="2"/>
      <c r="EU29" s="2"/>
      <c r="EV29" s="2"/>
      <c r="EW29" s="2"/>
      <c r="EX29" s="2"/>
      <c r="EY29" s="2"/>
      <c r="EZ29" s="2"/>
      <c r="FA29" s="2"/>
      <c r="FB29" s="5"/>
      <c r="FC29" s="5"/>
      <c r="FD29" s="4"/>
      <c r="FE29" s="2"/>
      <c r="FF29" s="2"/>
      <c r="FG29" s="2"/>
      <c r="FH29" s="2"/>
      <c r="FI29" s="2"/>
      <c r="FJ29" s="2"/>
      <c r="FK29" s="2">
        <v>10000</v>
      </c>
      <c r="FL29" s="4"/>
      <c r="FM29" s="4"/>
      <c r="FN29" s="2"/>
      <c r="FO29" s="2"/>
      <c r="FP29" s="2"/>
      <c r="FQ29" s="5"/>
      <c r="FR29" s="5"/>
      <c r="FS29" s="4"/>
      <c r="FT29" s="4"/>
      <c r="FU29" s="2">
        <v>364.9</v>
      </c>
      <c r="FV29" s="5">
        <v>364.9</v>
      </c>
      <c r="FW29" s="5">
        <v>364.9</v>
      </c>
      <c r="FX29" s="2">
        <f t="shared" si="38"/>
        <v>100</v>
      </c>
      <c r="FY29" s="2">
        <f t="shared" si="39"/>
        <v>100</v>
      </c>
      <c r="FZ29" s="2"/>
      <c r="GA29" s="2"/>
      <c r="GB29" s="5"/>
      <c r="GC29" s="2"/>
      <c r="GD29" s="4"/>
      <c r="GE29" s="2"/>
      <c r="GF29" s="2"/>
      <c r="GG29" s="2"/>
      <c r="GH29" s="2"/>
      <c r="GI29" s="2"/>
      <c r="GJ29" s="2"/>
      <c r="GK29" s="5"/>
      <c r="GL29" s="5"/>
      <c r="GM29" s="4"/>
      <c r="GN29" s="4"/>
      <c r="GO29" s="2"/>
      <c r="GP29" s="2"/>
      <c r="GQ29" s="2"/>
      <c r="GR29" s="4"/>
      <c r="GS29" s="4"/>
      <c r="GT29" s="2"/>
      <c r="GU29" s="2"/>
      <c r="GV29" s="2"/>
      <c r="GW29" s="2"/>
      <c r="GX29" s="2"/>
      <c r="GY29" s="2"/>
      <c r="GZ29" s="2"/>
      <c r="HA29" s="2"/>
      <c r="HB29" s="2"/>
      <c r="HC29" s="2"/>
      <c r="HD29" s="2"/>
      <c r="HE29" s="2"/>
      <c r="HF29" s="2"/>
      <c r="HG29" s="2"/>
      <c r="HH29" s="2"/>
      <c r="HI29" s="2">
        <v>43547</v>
      </c>
      <c r="HJ29" s="2">
        <v>60687.6</v>
      </c>
      <c r="HK29" s="2">
        <v>60615.3</v>
      </c>
      <c r="HL29" s="2">
        <f t="shared" si="47"/>
        <v>139.19512251130962</v>
      </c>
      <c r="HM29" s="2">
        <f t="shared" si="48"/>
        <v>99.880865283847115</v>
      </c>
      <c r="HN29" s="2">
        <v>10687.6</v>
      </c>
      <c r="HO29" s="2">
        <v>10687.6</v>
      </c>
      <c r="HP29" s="2">
        <v>8204.2000000000007</v>
      </c>
      <c r="HQ29" s="2">
        <f t="shared" si="49"/>
        <v>76.763726187357321</v>
      </c>
      <c r="HR29" s="2">
        <f t="shared" si="50"/>
        <v>76.763726187357321</v>
      </c>
      <c r="HS29" s="2"/>
      <c r="HT29" s="5"/>
      <c r="HU29" s="5"/>
      <c r="HV29" s="4"/>
      <c r="HW29" s="2"/>
      <c r="HX29" s="2"/>
      <c r="HY29" s="2"/>
      <c r="HZ29" s="2"/>
      <c r="IA29" s="2"/>
      <c r="IB29" s="2"/>
      <c r="IC29" s="2"/>
      <c r="ID29" s="2"/>
      <c r="IE29" s="2"/>
      <c r="IF29" s="2"/>
      <c r="IG29" s="2"/>
      <c r="IH29" s="2"/>
      <c r="II29" s="2">
        <v>0</v>
      </c>
      <c r="IJ29" s="2"/>
      <c r="IK29" s="2"/>
      <c r="IL29" s="2"/>
      <c r="IM29" s="2"/>
      <c r="IN29" s="2">
        <v>163523.1</v>
      </c>
      <c r="IO29" s="2">
        <v>161805.5</v>
      </c>
      <c r="IP29" s="2"/>
      <c r="IQ29" s="2">
        <f t="shared" si="57"/>
        <v>98.949628523431855</v>
      </c>
      <c r="IR29" s="2"/>
      <c r="IS29" s="2"/>
      <c r="IT29" s="2"/>
      <c r="IU29" s="2"/>
      <c r="IV29" s="2"/>
      <c r="IW29" s="2">
        <v>1839.8</v>
      </c>
      <c r="IX29" s="2">
        <v>1403.5</v>
      </c>
      <c r="IY29" s="2">
        <v>1403.5</v>
      </c>
      <c r="IZ29" s="2">
        <f t="shared" si="59"/>
        <v>76.285465811501254</v>
      </c>
      <c r="JA29" s="2">
        <f t="shared" si="60"/>
        <v>100</v>
      </c>
      <c r="JB29" s="2">
        <v>95.9</v>
      </c>
      <c r="JC29" s="2">
        <v>73.099999999999994</v>
      </c>
      <c r="JD29" s="2">
        <v>73.099999999999994</v>
      </c>
      <c r="JE29" s="2">
        <f t="shared" si="61"/>
        <v>76.225234619395195</v>
      </c>
      <c r="JF29" s="2">
        <f t="shared" si="62"/>
        <v>100</v>
      </c>
      <c r="JG29" s="2"/>
      <c r="JH29" s="2"/>
      <c r="JI29" s="2"/>
      <c r="JJ29" s="2"/>
      <c r="JK29" s="2"/>
      <c r="JL29" s="2"/>
      <c r="JM29" s="5"/>
      <c r="JN29" s="5"/>
      <c r="JO29" s="2"/>
      <c r="JP29" s="2"/>
      <c r="JQ29" s="2"/>
      <c r="JR29" s="5"/>
      <c r="JS29" s="5"/>
      <c r="JT29" s="2"/>
      <c r="JU29" s="2"/>
      <c r="JV29" s="2">
        <v>35261</v>
      </c>
      <c r="JW29" s="5">
        <v>38363.5</v>
      </c>
      <c r="JX29" s="5">
        <v>25793.4</v>
      </c>
      <c r="JY29" s="2">
        <f t="shared" si="66"/>
        <v>73.149939026119512</v>
      </c>
      <c r="JZ29" s="2">
        <f t="shared" si="67"/>
        <v>67.234220026848448</v>
      </c>
      <c r="KA29" s="2">
        <v>7785.4</v>
      </c>
      <c r="KB29" s="2">
        <v>8541</v>
      </c>
      <c r="KC29" s="2">
        <v>8541</v>
      </c>
      <c r="KD29" s="2">
        <f t="shared" si="136"/>
        <v>109.70534590387135</v>
      </c>
      <c r="KE29" s="2">
        <f t="shared" si="122"/>
        <v>100</v>
      </c>
      <c r="KF29" s="2">
        <v>9512.5</v>
      </c>
      <c r="KG29" s="5">
        <v>7946.9</v>
      </c>
      <c r="KH29" s="5">
        <v>7946.9</v>
      </c>
      <c r="KI29" s="2">
        <f t="shared" si="69"/>
        <v>83.54165571616295</v>
      </c>
      <c r="KJ29" s="2">
        <f t="shared" si="70"/>
        <v>100</v>
      </c>
      <c r="KK29" s="2"/>
      <c r="KL29" s="2">
        <v>5080.8</v>
      </c>
      <c r="KM29" s="2">
        <v>5080.8</v>
      </c>
      <c r="KN29" s="2"/>
      <c r="KO29" s="2">
        <f t="shared" si="71"/>
        <v>100</v>
      </c>
      <c r="KP29" s="2"/>
      <c r="KQ29" s="2">
        <v>2798.4</v>
      </c>
      <c r="KR29" s="2">
        <v>2798.4</v>
      </c>
      <c r="KS29" s="2"/>
      <c r="KT29" s="2">
        <f t="shared" si="72"/>
        <v>100</v>
      </c>
      <c r="KU29" s="2"/>
      <c r="KV29" s="2"/>
      <c r="KW29" s="2"/>
      <c r="KX29" s="2"/>
      <c r="KY29" s="2"/>
      <c r="KZ29" s="2"/>
      <c r="LA29" s="5"/>
      <c r="LB29" s="5"/>
      <c r="LC29" s="2"/>
      <c r="LD29" s="4"/>
      <c r="LE29" s="2"/>
      <c r="LF29" s="5"/>
      <c r="LG29" s="5"/>
      <c r="LH29" s="2"/>
      <c r="LI29" s="2"/>
      <c r="LJ29" s="2"/>
      <c r="LK29" s="2">
        <v>10000</v>
      </c>
      <c r="LL29" s="2">
        <v>10000</v>
      </c>
      <c r="LM29" s="2"/>
      <c r="LN29" s="2">
        <f>LL29/LK29*100</f>
        <v>100</v>
      </c>
      <c r="LO29" s="2">
        <v>34342.9</v>
      </c>
      <c r="LP29" s="2">
        <v>34342.9</v>
      </c>
      <c r="LQ29" s="2">
        <v>34342.9</v>
      </c>
      <c r="LR29" s="2">
        <f t="shared" si="73"/>
        <v>100</v>
      </c>
      <c r="LS29" s="2">
        <f t="shared" si="94"/>
        <v>100</v>
      </c>
      <c r="LT29" s="2"/>
      <c r="LU29" s="2">
        <v>1400.9</v>
      </c>
      <c r="LV29" s="5">
        <v>1400.9</v>
      </c>
      <c r="LW29" s="2"/>
      <c r="LX29" s="2">
        <f t="shared" si="75"/>
        <v>100</v>
      </c>
      <c r="LY29" s="2">
        <v>4956.8999999999996</v>
      </c>
      <c r="LZ29" s="2"/>
      <c r="MA29" s="2"/>
      <c r="MB29" s="2"/>
      <c r="MC29" s="2"/>
      <c r="MD29" s="2"/>
      <c r="ME29" s="2">
        <v>4319.8999999999996</v>
      </c>
      <c r="MF29" s="2">
        <v>4319.8999999999996</v>
      </c>
      <c r="MG29" s="2"/>
      <c r="MH29" s="2">
        <f t="shared" si="77"/>
        <v>100</v>
      </c>
      <c r="MI29" s="2"/>
      <c r="MJ29" s="2">
        <v>637</v>
      </c>
      <c r="MK29" s="2">
        <v>637</v>
      </c>
      <c r="ML29" s="2"/>
      <c r="MM29" s="2">
        <f t="shared" si="78"/>
        <v>100</v>
      </c>
      <c r="MN29" s="2">
        <v>10608.3</v>
      </c>
      <c r="MO29" s="2">
        <v>54977.7</v>
      </c>
      <c r="MP29" s="2">
        <v>54976.2</v>
      </c>
      <c r="MQ29" s="2">
        <f t="shared" si="80"/>
        <v>518.23760640253386</v>
      </c>
      <c r="MR29" s="2">
        <f t="shared" si="81"/>
        <v>99.997271621039076</v>
      </c>
      <c r="MS29" s="4"/>
      <c r="MT29" s="14"/>
      <c r="MU29" s="14"/>
      <c r="MV29" s="4"/>
      <c r="MW29" s="4"/>
      <c r="MX29" s="2"/>
      <c r="MY29" s="2">
        <v>133</v>
      </c>
      <c r="MZ29" s="5">
        <v>133</v>
      </c>
      <c r="NA29" s="2"/>
      <c r="NB29" s="2">
        <f t="shared" si="95"/>
        <v>100</v>
      </c>
      <c r="NC29" s="2">
        <v>76093.399999999994</v>
      </c>
      <c r="ND29" s="2">
        <v>76093.399999999994</v>
      </c>
      <c r="NE29" s="2">
        <v>76093.399999999994</v>
      </c>
      <c r="NF29" s="2">
        <f t="shared" si="126"/>
        <v>100</v>
      </c>
      <c r="NG29" s="2">
        <f t="shared" si="127"/>
        <v>100</v>
      </c>
      <c r="NH29" s="2"/>
      <c r="NI29" s="5"/>
      <c r="NJ29" s="5"/>
      <c r="NK29" s="4"/>
      <c r="NL29" s="4"/>
      <c r="NM29" s="2">
        <v>300</v>
      </c>
      <c r="NN29" s="5">
        <v>300</v>
      </c>
      <c r="NO29" s="5">
        <v>300</v>
      </c>
      <c r="NP29" s="2">
        <f t="shared" si="137"/>
        <v>100</v>
      </c>
      <c r="NQ29" s="2">
        <f t="shared" si="135"/>
        <v>100</v>
      </c>
      <c r="NR29" s="2">
        <v>28.6</v>
      </c>
      <c r="NS29" s="2">
        <v>28.6</v>
      </c>
      <c r="NT29" s="2">
        <v>28.6</v>
      </c>
      <c r="NU29" s="2">
        <f t="shared" si="82"/>
        <v>100</v>
      </c>
      <c r="NV29" s="2">
        <f t="shared" si="83"/>
        <v>100</v>
      </c>
      <c r="NW29" s="2">
        <v>248.9</v>
      </c>
      <c r="NX29" s="2">
        <v>248.9</v>
      </c>
      <c r="NY29" s="2">
        <v>248.9</v>
      </c>
      <c r="NZ29" s="2">
        <f t="shared" si="84"/>
        <v>100</v>
      </c>
      <c r="OA29" s="2">
        <f t="shared" si="85"/>
        <v>100</v>
      </c>
      <c r="OB29" s="2">
        <v>157.19999999999999</v>
      </c>
      <c r="OC29" s="5"/>
      <c r="OD29" s="5"/>
      <c r="OE29" s="4"/>
      <c r="OF29" s="4"/>
      <c r="OG29" s="2"/>
      <c r="OH29" s="5"/>
      <c r="OI29" s="5"/>
      <c r="OJ29" s="2"/>
      <c r="OK29" s="2"/>
      <c r="OL29" s="2">
        <v>106.7</v>
      </c>
      <c r="OM29" s="2">
        <v>106.7</v>
      </c>
      <c r="ON29" s="2">
        <v>106.7</v>
      </c>
      <c r="OO29" s="2">
        <f t="shared" si="89"/>
        <v>100</v>
      </c>
      <c r="OP29" s="2">
        <f t="shared" si="90"/>
        <v>100</v>
      </c>
    </row>
    <row r="30" spans="1:406" ht="12.75" customHeight="1" x14ac:dyDescent="0.2">
      <c r="A30" s="1" t="s">
        <v>23</v>
      </c>
      <c r="B30" s="2">
        <f t="shared" si="91"/>
        <v>450065.89999999997</v>
      </c>
      <c r="C30" s="2">
        <f t="shared" si="92"/>
        <v>1976035.0999999999</v>
      </c>
      <c r="D30" s="2">
        <f t="shared" si="93"/>
        <v>1934353</v>
      </c>
      <c r="E30" s="2">
        <f t="shared" si="0"/>
        <v>429.793281383904</v>
      </c>
      <c r="F30" s="2">
        <f t="shared" si="1"/>
        <v>97.890619453065383</v>
      </c>
      <c r="G30" s="2">
        <v>4320</v>
      </c>
      <c r="H30" s="2">
        <v>3639.2</v>
      </c>
      <c r="I30" s="2">
        <v>3639</v>
      </c>
      <c r="J30" s="2">
        <f>I30/G30*100</f>
        <v>84.236111111111114</v>
      </c>
      <c r="K30" s="2">
        <f>I30/H30*100</f>
        <v>99.994504286656422</v>
      </c>
      <c r="L30" s="2">
        <v>12475</v>
      </c>
      <c r="M30" s="2">
        <v>12475</v>
      </c>
      <c r="N30" s="2">
        <v>12473.9</v>
      </c>
      <c r="O30" s="2">
        <f t="shared" si="4"/>
        <v>99.991182364729454</v>
      </c>
      <c r="P30" s="2">
        <f t="shared" si="5"/>
        <v>99.991182364729454</v>
      </c>
      <c r="Q30" s="2"/>
      <c r="R30" s="5"/>
      <c r="S30" s="5"/>
      <c r="T30" s="2"/>
      <c r="U30" s="2"/>
      <c r="V30" s="2"/>
      <c r="W30" s="5"/>
      <c r="X30" s="5"/>
      <c r="Y30" s="2"/>
      <c r="Z30" s="2"/>
      <c r="AA30" s="2"/>
      <c r="AB30" s="2"/>
      <c r="AC30" s="2"/>
      <c r="AD30" s="2"/>
      <c r="AE30" s="2"/>
      <c r="AF30" s="2"/>
      <c r="AG30" s="5"/>
      <c r="AH30" s="5"/>
      <c r="AI30" s="2"/>
      <c r="AJ30" s="2"/>
      <c r="AK30" s="2"/>
      <c r="AL30" s="2">
        <v>300</v>
      </c>
      <c r="AM30" s="5">
        <v>300</v>
      </c>
      <c r="AN30" s="2"/>
      <c r="AO30" s="2">
        <f t="shared" si="11"/>
        <v>100</v>
      </c>
      <c r="AP30" s="2"/>
      <c r="AQ30" s="2"/>
      <c r="AR30" s="2"/>
      <c r="AS30" s="2"/>
      <c r="AT30" s="2"/>
      <c r="AU30" s="2"/>
      <c r="AV30" s="5"/>
      <c r="AW30" s="5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5"/>
      <c r="BV30" s="5"/>
      <c r="BW30" s="2"/>
      <c r="BX30" s="2"/>
      <c r="BY30" s="2"/>
      <c r="BZ30" s="5"/>
      <c r="CA30" s="5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6"/>
      <c r="DE30" s="6"/>
      <c r="DF30" s="2"/>
      <c r="DG30" s="2"/>
      <c r="DH30" s="2"/>
      <c r="DI30" s="5"/>
      <c r="DJ30" s="5"/>
      <c r="DK30" s="2"/>
      <c r="DL30" s="2"/>
      <c r="DM30" s="2"/>
      <c r="DN30" s="2">
        <v>620.20000000000005</v>
      </c>
      <c r="DO30" s="2">
        <v>620.1</v>
      </c>
      <c r="DP30" s="2"/>
      <c r="DQ30" s="2">
        <f t="shared" si="24"/>
        <v>99.983876168977744</v>
      </c>
      <c r="DR30" s="2"/>
      <c r="DS30" s="2">
        <v>160.80000000000001</v>
      </c>
      <c r="DT30" s="2">
        <v>160.80000000000001</v>
      </c>
      <c r="DU30" s="2"/>
      <c r="DV30" s="2">
        <f t="shared" si="25"/>
        <v>100</v>
      </c>
      <c r="DW30" s="2"/>
      <c r="DX30" s="2">
        <v>30.6</v>
      </c>
      <c r="DY30" s="2">
        <v>30.6</v>
      </c>
      <c r="DZ30" s="2"/>
      <c r="EA30" s="2">
        <f t="shared" si="26"/>
        <v>100</v>
      </c>
      <c r="EB30" s="2">
        <v>196</v>
      </c>
      <c r="EC30" s="2">
        <v>8496.6</v>
      </c>
      <c r="ED30" s="2">
        <v>8496.6</v>
      </c>
      <c r="EE30" s="2">
        <f t="shared" si="27"/>
        <v>4335</v>
      </c>
      <c r="EF30" s="2">
        <f t="shared" si="28"/>
        <v>100</v>
      </c>
      <c r="EG30" s="2"/>
      <c r="EH30" s="2">
        <v>5432.3</v>
      </c>
      <c r="EI30" s="2">
        <v>5432.3</v>
      </c>
      <c r="EJ30" s="4"/>
      <c r="EK30" s="2">
        <f t="shared" si="29"/>
        <v>100</v>
      </c>
      <c r="EL30" s="2">
        <v>3552.7</v>
      </c>
      <c r="EM30" s="2"/>
      <c r="EN30" s="2"/>
      <c r="EO30" s="2"/>
      <c r="EP30" s="2"/>
      <c r="EQ30" s="2"/>
      <c r="ER30" s="5"/>
      <c r="ES30" s="5"/>
      <c r="ET30" s="2"/>
      <c r="EU30" s="2"/>
      <c r="EV30" s="2"/>
      <c r="EW30" s="2"/>
      <c r="EX30" s="2"/>
      <c r="EY30" s="2"/>
      <c r="EZ30" s="2"/>
      <c r="FA30" s="2"/>
      <c r="FB30" s="5"/>
      <c r="FC30" s="5"/>
      <c r="FD30" s="4"/>
      <c r="FE30" s="2"/>
      <c r="FF30" s="2"/>
      <c r="FG30" s="2"/>
      <c r="FH30" s="2"/>
      <c r="FI30" s="2"/>
      <c r="FJ30" s="2"/>
      <c r="FK30" s="2"/>
      <c r="FL30" s="2"/>
      <c r="FM30" s="2"/>
      <c r="FN30" s="2"/>
      <c r="FO30" s="2"/>
      <c r="FP30" s="2"/>
      <c r="FQ30" s="5"/>
      <c r="FR30" s="5"/>
      <c r="FS30" s="4"/>
      <c r="FT30" s="4"/>
      <c r="FU30" s="2">
        <v>1682.6</v>
      </c>
      <c r="FV30" s="5">
        <v>1682.6</v>
      </c>
      <c r="FW30" s="5">
        <v>1682.6</v>
      </c>
      <c r="FX30" s="2">
        <f t="shared" si="38"/>
        <v>100</v>
      </c>
      <c r="FY30" s="2">
        <f t="shared" si="39"/>
        <v>100</v>
      </c>
      <c r="FZ30" s="2">
        <v>2433.6999999999998</v>
      </c>
      <c r="GA30" s="2">
        <v>1881.9</v>
      </c>
      <c r="GB30" s="5">
        <v>1881.9</v>
      </c>
      <c r="GC30" s="2">
        <f t="shared" si="41"/>
        <v>77.326704195258259</v>
      </c>
      <c r="GD30" s="2">
        <f t="shared" si="42"/>
        <v>100</v>
      </c>
      <c r="GE30" s="2">
        <v>1043.0999999999999</v>
      </c>
      <c r="GF30" s="2">
        <v>806.6</v>
      </c>
      <c r="GG30" s="2">
        <v>806.6</v>
      </c>
      <c r="GH30" s="2">
        <f t="shared" si="43"/>
        <v>77.327197775860427</v>
      </c>
      <c r="GI30" s="2">
        <f t="shared" si="44"/>
        <v>100</v>
      </c>
      <c r="GJ30" s="5">
        <v>642.5</v>
      </c>
      <c r="GK30" s="5"/>
      <c r="GL30" s="5"/>
      <c r="GM30" s="4"/>
      <c r="GN30" s="4"/>
      <c r="GO30" s="2">
        <v>275.39999999999998</v>
      </c>
      <c r="GP30" s="2"/>
      <c r="GQ30" s="2"/>
      <c r="GR30" s="4"/>
      <c r="GS30" s="4"/>
      <c r="GT30" s="2"/>
      <c r="GU30" s="2"/>
      <c r="GV30" s="2"/>
      <c r="GW30" s="2"/>
      <c r="GX30" s="2"/>
      <c r="GY30" s="2"/>
      <c r="GZ30" s="2"/>
      <c r="HA30" s="2"/>
      <c r="HB30" s="2"/>
      <c r="HC30" s="2"/>
      <c r="HD30" s="2"/>
      <c r="HE30" s="2"/>
      <c r="HF30" s="2"/>
      <c r="HG30" s="2"/>
      <c r="HH30" s="2"/>
      <c r="HI30" s="2">
        <v>125699.5</v>
      </c>
      <c r="HJ30" s="2">
        <v>510849.9</v>
      </c>
      <c r="HK30" s="2">
        <v>508531.1</v>
      </c>
      <c r="HL30" s="2">
        <f t="shared" si="47"/>
        <v>404.56095688527</v>
      </c>
      <c r="HM30" s="2">
        <f t="shared" si="48"/>
        <v>99.546089761395663</v>
      </c>
      <c r="HN30" s="2">
        <v>30849.9</v>
      </c>
      <c r="HO30" s="2">
        <v>30849.9</v>
      </c>
      <c r="HP30" s="2">
        <v>30849.9</v>
      </c>
      <c r="HQ30" s="2">
        <f t="shared" si="49"/>
        <v>100</v>
      </c>
      <c r="HR30" s="2">
        <f t="shared" si="50"/>
        <v>100</v>
      </c>
      <c r="HS30" s="2"/>
      <c r="HT30" s="5"/>
      <c r="HU30" s="5"/>
      <c r="HV30" s="4"/>
      <c r="HW30" s="2"/>
      <c r="HX30" s="2"/>
      <c r="HY30" s="2"/>
      <c r="HZ30" s="2"/>
      <c r="IA30" s="2"/>
      <c r="IB30" s="2"/>
      <c r="IC30" s="2"/>
      <c r="ID30" s="2">
        <v>29647.599999999999</v>
      </c>
      <c r="IE30" s="2">
        <v>15476.3</v>
      </c>
      <c r="IF30" s="2"/>
      <c r="IG30" s="2">
        <f t="shared" si="55"/>
        <v>52.200852682847852</v>
      </c>
      <c r="IH30" s="2"/>
      <c r="II30" s="2">
        <v>46371.9</v>
      </c>
      <c r="IJ30" s="2">
        <v>24334.9</v>
      </c>
      <c r="IK30" s="2"/>
      <c r="IL30" s="2">
        <f t="shared" si="56"/>
        <v>52.477685839915992</v>
      </c>
      <c r="IM30" s="2"/>
      <c r="IN30" s="2">
        <v>711860.2</v>
      </c>
      <c r="IO30" s="2">
        <v>711651.6</v>
      </c>
      <c r="IP30" s="2"/>
      <c r="IQ30" s="2">
        <f t="shared" si="57"/>
        <v>99.970696493496902</v>
      </c>
      <c r="IR30" s="2"/>
      <c r="IS30" s="2">
        <v>113</v>
      </c>
      <c r="IT30" s="2">
        <v>112.9</v>
      </c>
      <c r="IU30" s="2"/>
      <c r="IV30" s="2">
        <f t="shared" si="58"/>
        <v>99.911504424778769</v>
      </c>
      <c r="IW30" s="2">
        <v>1471.9</v>
      </c>
      <c r="IX30" s="2">
        <v>1122.8</v>
      </c>
      <c r="IY30" s="2">
        <v>1122.8</v>
      </c>
      <c r="IZ30" s="2">
        <f t="shared" si="59"/>
        <v>76.282356138324602</v>
      </c>
      <c r="JA30" s="2">
        <f t="shared" si="60"/>
        <v>100</v>
      </c>
      <c r="JB30" s="2">
        <v>76.7</v>
      </c>
      <c r="JC30" s="2">
        <v>58.5</v>
      </c>
      <c r="JD30" s="2">
        <v>58.5</v>
      </c>
      <c r="JE30" s="2">
        <f t="shared" si="61"/>
        <v>76.271186440677965</v>
      </c>
      <c r="JF30" s="2">
        <f t="shared" si="62"/>
        <v>100</v>
      </c>
      <c r="JG30" s="2"/>
      <c r="JH30" s="2">
        <v>169624.8</v>
      </c>
      <c r="JI30" s="2">
        <v>166914.6</v>
      </c>
      <c r="JJ30" s="2"/>
      <c r="JK30" s="2">
        <f t="shared" si="64"/>
        <v>98.402238351939104</v>
      </c>
      <c r="JL30" s="2"/>
      <c r="JM30" s="5"/>
      <c r="JN30" s="5"/>
      <c r="JO30" s="2"/>
      <c r="JP30" s="2"/>
      <c r="JQ30" s="2"/>
      <c r="JR30" s="5"/>
      <c r="JS30" s="5"/>
      <c r="JT30" s="2"/>
      <c r="JU30" s="2"/>
      <c r="JV30" s="2">
        <v>14129</v>
      </c>
      <c r="JW30" s="5">
        <v>41413</v>
      </c>
      <c r="JX30" s="5">
        <v>41413</v>
      </c>
      <c r="JY30" s="2">
        <f t="shared" si="66"/>
        <v>293.10637695519853</v>
      </c>
      <c r="JZ30" s="2">
        <f t="shared" si="67"/>
        <v>100</v>
      </c>
      <c r="KA30" s="2"/>
      <c r="KB30" s="2"/>
      <c r="KC30" s="2"/>
      <c r="KD30" s="2"/>
      <c r="KE30" s="2"/>
      <c r="KF30" s="2">
        <v>12310.4</v>
      </c>
      <c r="KG30" s="5">
        <v>32162.400000000001</v>
      </c>
      <c r="KH30" s="5">
        <v>32162.400000000001</v>
      </c>
      <c r="KI30" s="2">
        <f t="shared" si="69"/>
        <v>261.26202235508191</v>
      </c>
      <c r="KJ30" s="2">
        <f t="shared" si="70"/>
        <v>100</v>
      </c>
      <c r="KK30" s="2"/>
      <c r="KL30" s="2">
        <v>20562.900000000001</v>
      </c>
      <c r="KM30" s="2">
        <v>20562.8</v>
      </c>
      <c r="KN30" s="2"/>
      <c r="KO30" s="2">
        <f t="shared" si="71"/>
        <v>99.99951368727173</v>
      </c>
      <c r="KP30" s="2"/>
      <c r="KQ30" s="2">
        <v>6133.3</v>
      </c>
      <c r="KR30" s="2">
        <v>6133.1</v>
      </c>
      <c r="KS30" s="2"/>
      <c r="KT30" s="2">
        <f t="shared" si="72"/>
        <v>99.996739112712575</v>
      </c>
      <c r="KU30" s="2"/>
      <c r="KV30" s="2"/>
      <c r="KW30" s="2"/>
      <c r="KX30" s="2"/>
      <c r="KY30" s="2"/>
      <c r="KZ30" s="2"/>
      <c r="LA30" s="5">
        <v>32800</v>
      </c>
      <c r="LB30" s="5">
        <v>32800</v>
      </c>
      <c r="LC30" s="2"/>
      <c r="LD30" s="2">
        <f t="shared" ref="LD30" si="139">LB30/LA30*100</f>
        <v>100</v>
      </c>
      <c r="LE30" s="2"/>
      <c r="LF30" s="5"/>
      <c r="LG30" s="5"/>
      <c r="LH30" s="2"/>
      <c r="LI30" s="2"/>
      <c r="LJ30" s="2"/>
      <c r="LK30" s="2"/>
      <c r="LL30" s="2"/>
      <c r="LM30" s="2"/>
      <c r="LN30" s="2"/>
      <c r="LO30" s="2">
        <v>133345.5</v>
      </c>
      <c r="LP30" s="2">
        <v>151685.79999999999</v>
      </c>
      <c r="LQ30" s="2">
        <v>151685.79999999999</v>
      </c>
      <c r="LR30" s="2">
        <f t="shared" si="73"/>
        <v>113.75396995024202</v>
      </c>
      <c r="LS30" s="2">
        <f t="shared" si="94"/>
        <v>100</v>
      </c>
      <c r="LT30" s="2"/>
      <c r="LU30" s="2">
        <v>2160.1999999999998</v>
      </c>
      <c r="LV30" s="5">
        <v>2113.8000000000002</v>
      </c>
      <c r="LW30" s="2"/>
      <c r="LX30" s="2">
        <f t="shared" si="75"/>
        <v>97.852050736042969</v>
      </c>
      <c r="LY30" s="2">
        <v>2780.4</v>
      </c>
      <c r="LZ30" s="2"/>
      <c r="MA30" s="2"/>
      <c r="MB30" s="2"/>
      <c r="MC30" s="2"/>
      <c r="MD30" s="2"/>
      <c r="ME30" s="2">
        <v>6330.4</v>
      </c>
      <c r="MF30" s="2">
        <v>6330.4</v>
      </c>
      <c r="MG30" s="2"/>
      <c r="MH30" s="2">
        <f t="shared" si="77"/>
        <v>100</v>
      </c>
      <c r="MI30" s="2"/>
      <c r="MJ30" s="2">
        <v>450</v>
      </c>
      <c r="MK30" s="2">
        <v>450</v>
      </c>
      <c r="ML30" s="2"/>
      <c r="MM30" s="2">
        <f t="shared" si="78"/>
        <v>100</v>
      </c>
      <c r="MN30" s="2">
        <v>51569.3</v>
      </c>
      <c r="MO30" s="2">
        <v>95266.9</v>
      </c>
      <c r="MP30" s="2">
        <v>95125.2</v>
      </c>
      <c r="MQ30" s="2">
        <f t="shared" si="80"/>
        <v>184.46090988243003</v>
      </c>
      <c r="MR30" s="2">
        <f t="shared" si="81"/>
        <v>99.851259986417105</v>
      </c>
      <c r="MS30" s="4"/>
      <c r="MT30" s="14"/>
      <c r="MU30" s="14"/>
      <c r="MV30" s="4"/>
      <c r="MW30" s="4"/>
      <c r="MX30" s="2"/>
      <c r="MY30" s="2"/>
      <c r="MZ30" s="5"/>
      <c r="NA30" s="2"/>
      <c r="NB30" s="2"/>
      <c r="NC30" s="2">
        <v>47828.1</v>
      </c>
      <c r="ND30" s="2">
        <v>47828.1</v>
      </c>
      <c r="NE30" s="2">
        <v>47828.1</v>
      </c>
      <c r="NF30" s="2">
        <f t="shared" si="126"/>
        <v>100</v>
      </c>
      <c r="NG30" s="2">
        <f t="shared" si="127"/>
        <v>100</v>
      </c>
      <c r="NH30" s="2"/>
      <c r="NI30" s="5"/>
      <c r="NJ30" s="5"/>
      <c r="NK30" s="4"/>
      <c r="NL30" s="4"/>
      <c r="NM30" s="2">
        <v>2100</v>
      </c>
      <c r="NN30" s="5">
        <v>2100</v>
      </c>
      <c r="NO30" s="5">
        <v>2099.6999999999998</v>
      </c>
      <c r="NP30" s="2">
        <f t="shared" si="137"/>
        <v>99.98571428571428</v>
      </c>
      <c r="NQ30" s="2">
        <f t="shared" si="135"/>
        <v>99.98571428571428</v>
      </c>
      <c r="NR30" s="2"/>
      <c r="NS30" s="2"/>
      <c r="NT30" s="2"/>
      <c r="NU30" s="2"/>
      <c r="NV30" s="2"/>
      <c r="NW30" s="2">
        <v>517.70000000000005</v>
      </c>
      <c r="NX30" s="2">
        <v>517.70000000000005</v>
      </c>
      <c r="NY30" s="2">
        <v>517.70000000000005</v>
      </c>
      <c r="NZ30" s="2">
        <f t="shared" si="84"/>
        <v>100</v>
      </c>
      <c r="OA30" s="2">
        <f t="shared" si="85"/>
        <v>100</v>
      </c>
      <c r="OB30" s="2">
        <v>766.5</v>
      </c>
      <c r="OC30" s="5"/>
      <c r="OD30" s="5"/>
      <c r="OE30" s="4"/>
      <c r="OF30" s="4"/>
      <c r="OG30" s="2"/>
      <c r="OH30" s="5">
        <v>600</v>
      </c>
      <c r="OI30" s="5">
        <v>554</v>
      </c>
      <c r="OJ30" s="2"/>
      <c r="OK30" s="2">
        <f t="shared" si="88"/>
        <v>92.333333333333329</v>
      </c>
      <c r="OL30" s="2"/>
      <c r="OM30" s="2"/>
      <c r="ON30" s="2"/>
      <c r="OO30" s="2"/>
      <c r="OP30" s="2"/>
    </row>
    <row r="31" spans="1:406" ht="12.75" customHeight="1" x14ac:dyDescent="0.2">
      <c r="A31" s="1" t="s">
        <v>24</v>
      </c>
      <c r="B31" s="2">
        <f t="shared" si="91"/>
        <v>306606</v>
      </c>
      <c r="C31" s="2">
        <f t="shared" si="92"/>
        <v>1423454.5</v>
      </c>
      <c r="D31" s="2">
        <f t="shared" si="93"/>
        <v>1390229.0999999996</v>
      </c>
      <c r="E31" s="2">
        <f t="shared" si="0"/>
        <v>453.42527543492287</v>
      </c>
      <c r="F31" s="2">
        <f t="shared" si="1"/>
        <v>97.665861465891581</v>
      </c>
      <c r="G31" s="2"/>
      <c r="H31" s="2">
        <v>210</v>
      </c>
      <c r="I31" s="2">
        <v>210</v>
      </c>
      <c r="J31" s="2"/>
      <c r="K31" s="2">
        <f>I31/H31*100</f>
        <v>100</v>
      </c>
      <c r="L31" s="2">
        <v>8061.5</v>
      </c>
      <c r="M31" s="2">
        <v>8634.1</v>
      </c>
      <c r="N31" s="2">
        <v>8634.1</v>
      </c>
      <c r="O31" s="2">
        <f t="shared" si="4"/>
        <v>107.10289648328475</v>
      </c>
      <c r="P31" s="2">
        <f t="shared" si="5"/>
        <v>100</v>
      </c>
      <c r="Q31" s="2"/>
      <c r="R31" s="5"/>
      <c r="S31" s="5"/>
      <c r="T31" s="2"/>
      <c r="U31" s="2"/>
      <c r="V31" s="2"/>
      <c r="W31" s="5"/>
      <c r="X31" s="5"/>
      <c r="Y31" s="2"/>
      <c r="Z31" s="2"/>
      <c r="AA31" s="2"/>
      <c r="AB31" s="2"/>
      <c r="AC31" s="2"/>
      <c r="AD31" s="2"/>
      <c r="AE31" s="2"/>
      <c r="AF31" s="2"/>
      <c r="AG31" s="5"/>
      <c r="AH31" s="5"/>
      <c r="AI31" s="2"/>
      <c r="AJ31" s="2"/>
      <c r="AK31" s="2"/>
      <c r="AL31" s="2"/>
      <c r="AM31" s="5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5"/>
      <c r="BV31" s="5"/>
      <c r="BW31" s="2"/>
      <c r="BX31" s="2"/>
      <c r="BY31" s="2"/>
      <c r="BZ31" s="5"/>
      <c r="CA31" s="5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6"/>
      <c r="DE31" s="6"/>
      <c r="DF31" s="2"/>
      <c r="DG31" s="2"/>
      <c r="DH31" s="2"/>
      <c r="DI31" s="5"/>
      <c r="DJ31" s="5"/>
      <c r="DK31" s="2"/>
      <c r="DL31" s="2"/>
      <c r="DM31" s="2"/>
      <c r="DN31" s="2">
        <v>605.20000000000005</v>
      </c>
      <c r="DO31" s="2">
        <v>605.20000000000005</v>
      </c>
      <c r="DP31" s="2"/>
      <c r="DQ31" s="2">
        <f t="shared" si="24"/>
        <v>100</v>
      </c>
      <c r="DR31" s="2"/>
      <c r="DS31" s="2">
        <v>129.30000000000001</v>
      </c>
      <c r="DT31" s="2">
        <v>129.30000000000001</v>
      </c>
      <c r="DU31" s="2"/>
      <c r="DV31" s="2">
        <f t="shared" si="25"/>
        <v>100</v>
      </c>
      <c r="DW31" s="2"/>
      <c r="DX31" s="2">
        <v>24.6</v>
      </c>
      <c r="DY31" s="2">
        <v>24.6</v>
      </c>
      <c r="DZ31" s="2"/>
      <c r="EA31" s="2">
        <f t="shared" si="26"/>
        <v>100</v>
      </c>
      <c r="EB31" s="2">
        <v>77.7</v>
      </c>
      <c r="EC31" s="2">
        <v>6088.6</v>
      </c>
      <c r="ED31" s="2">
        <v>6088.6</v>
      </c>
      <c r="EE31" s="2">
        <f t="shared" si="27"/>
        <v>7836.0360360360364</v>
      </c>
      <c r="EF31" s="2">
        <f t="shared" si="28"/>
        <v>100</v>
      </c>
      <c r="EG31" s="2"/>
      <c r="EH31" s="2">
        <v>3892.7</v>
      </c>
      <c r="EI31" s="2">
        <v>3892.7</v>
      </c>
      <c r="EJ31" s="4"/>
      <c r="EK31" s="2">
        <f t="shared" si="29"/>
        <v>100</v>
      </c>
      <c r="EL31" s="2">
        <v>4475.8</v>
      </c>
      <c r="EM31" s="2"/>
      <c r="EN31" s="2"/>
      <c r="EO31" s="2"/>
      <c r="EP31" s="2"/>
      <c r="EQ31" s="2"/>
      <c r="ER31" s="5"/>
      <c r="ES31" s="5"/>
      <c r="ET31" s="2"/>
      <c r="EU31" s="2"/>
      <c r="EV31" s="2"/>
      <c r="EW31" s="2"/>
      <c r="EX31" s="2"/>
      <c r="EY31" s="2"/>
      <c r="EZ31" s="2"/>
      <c r="FA31" s="2"/>
      <c r="FB31" s="5"/>
      <c r="FC31" s="5"/>
      <c r="FD31" s="4"/>
      <c r="FE31" s="2"/>
      <c r="FF31" s="2"/>
      <c r="FG31" s="2"/>
      <c r="FH31" s="2"/>
      <c r="FI31" s="2"/>
      <c r="FJ31" s="2"/>
      <c r="FK31" s="2"/>
      <c r="FL31" s="4"/>
      <c r="FM31" s="4"/>
      <c r="FN31" s="2"/>
      <c r="FO31" s="2"/>
      <c r="FP31" s="2"/>
      <c r="FQ31" s="5"/>
      <c r="FR31" s="5"/>
      <c r="FS31" s="4"/>
      <c r="FT31" s="4"/>
      <c r="FU31" s="2">
        <v>652.79999999999995</v>
      </c>
      <c r="FV31" s="5">
        <v>652.79999999999995</v>
      </c>
      <c r="FW31" s="5">
        <v>652.79999999999995</v>
      </c>
      <c r="FX31" s="2">
        <f t="shared" si="38"/>
        <v>100</v>
      </c>
      <c r="FY31" s="2">
        <f t="shared" si="39"/>
        <v>100</v>
      </c>
      <c r="FZ31" s="2">
        <v>1982.4</v>
      </c>
      <c r="GA31" s="2">
        <v>1982.5</v>
      </c>
      <c r="GB31" s="5">
        <v>1982.5</v>
      </c>
      <c r="GC31" s="2">
        <f t="shared" si="41"/>
        <v>100.00504439063759</v>
      </c>
      <c r="GD31" s="2">
        <f t="shared" si="42"/>
        <v>100</v>
      </c>
      <c r="GE31" s="2">
        <v>849.9</v>
      </c>
      <c r="GF31" s="2">
        <v>849.8</v>
      </c>
      <c r="GG31" s="2">
        <v>849.8</v>
      </c>
      <c r="GH31" s="2">
        <f t="shared" si="43"/>
        <v>99.988233909871752</v>
      </c>
      <c r="GI31" s="2">
        <f t="shared" si="44"/>
        <v>100</v>
      </c>
      <c r="GJ31" s="2"/>
      <c r="GK31" s="5"/>
      <c r="GL31" s="5"/>
      <c r="GM31" s="4"/>
      <c r="GN31" s="4"/>
      <c r="GO31" s="2"/>
      <c r="GP31" s="2"/>
      <c r="GQ31" s="2"/>
      <c r="GR31" s="4"/>
      <c r="GS31" s="4"/>
      <c r="GT31" s="2"/>
      <c r="GU31" s="2"/>
      <c r="GV31" s="2"/>
      <c r="GW31" s="2"/>
      <c r="GX31" s="2"/>
      <c r="GY31" s="2"/>
      <c r="GZ31" s="2"/>
      <c r="HA31" s="2"/>
      <c r="HB31" s="2"/>
      <c r="HC31" s="2"/>
      <c r="HD31" s="2"/>
      <c r="HE31" s="2"/>
      <c r="HF31" s="2"/>
      <c r="HG31" s="2"/>
      <c r="HH31" s="2"/>
      <c r="HI31" s="2">
        <v>54541.1</v>
      </c>
      <c r="HJ31" s="2">
        <v>578385.80000000005</v>
      </c>
      <c r="HK31" s="2">
        <v>577523.69999999995</v>
      </c>
      <c r="HL31" s="2">
        <f t="shared" si="47"/>
        <v>1058.8779837590369</v>
      </c>
      <c r="HM31" s="2">
        <f t="shared" si="48"/>
        <v>99.850947239714372</v>
      </c>
      <c r="HN31" s="2">
        <v>13385.8</v>
      </c>
      <c r="HO31" s="2">
        <v>10228.799999999999</v>
      </c>
      <c r="HP31" s="2">
        <v>10002.6</v>
      </c>
      <c r="HQ31" s="2">
        <f t="shared" si="49"/>
        <v>74.725455333263611</v>
      </c>
      <c r="HR31" s="2">
        <f t="shared" si="50"/>
        <v>97.788596902862508</v>
      </c>
      <c r="HS31" s="2"/>
      <c r="HT31" s="5"/>
      <c r="HU31" s="5"/>
      <c r="HV31" s="4"/>
      <c r="HW31" s="2"/>
      <c r="HX31" s="2"/>
      <c r="HY31" s="2"/>
      <c r="HZ31" s="2"/>
      <c r="IA31" s="2"/>
      <c r="IB31" s="2"/>
      <c r="IC31" s="2"/>
      <c r="ID31" s="2">
        <v>85761.1</v>
      </c>
      <c r="IE31" s="2">
        <v>69724.399999999994</v>
      </c>
      <c r="IF31" s="2"/>
      <c r="IG31" s="2">
        <f t="shared" si="55"/>
        <v>81.300729584858388</v>
      </c>
      <c r="IH31" s="2"/>
      <c r="II31" s="2">
        <v>149795.20000000001</v>
      </c>
      <c r="IJ31" s="2">
        <v>149794.5</v>
      </c>
      <c r="IK31" s="2"/>
      <c r="IL31" s="2">
        <f t="shared" si="56"/>
        <v>99.999532695306641</v>
      </c>
      <c r="IM31" s="2"/>
      <c r="IN31" s="2">
        <v>284806.90000000002</v>
      </c>
      <c r="IO31" s="2">
        <v>284432.59999999998</v>
      </c>
      <c r="IP31" s="2"/>
      <c r="IQ31" s="2">
        <f t="shared" si="57"/>
        <v>99.868577622241588</v>
      </c>
      <c r="IR31" s="2"/>
      <c r="IS31" s="2">
        <v>376.6</v>
      </c>
      <c r="IT31" s="2">
        <v>376.5</v>
      </c>
      <c r="IU31" s="2"/>
      <c r="IV31" s="2">
        <f t="shared" si="58"/>
        <v>99.973446627721714</v>
      </c>
      <c r="IW31" s="2">
        <v>14994.7</v>
      </c>
      <c r="IX31" s="2">
        <v>17777.2</v>
      </c>
      <c r="IY31" s="2">
        <v>17777.2</v>
      </c>
      <c r="IZ31" s="2">
        <f t="shared" si="59"/>
        <v>118.55655665001635</v>
      </c>
      <c r="JA31" s="2">
        <f t="shared" si="60"/>
        <v>100</v>
      </c>
      <c r="JB31" s="2">
        <v>781.3</v>
      </c>
      <c r="JC31" s="2">
        <v>926.3</v>
      </c>
      <c r="JD31" s="2">
        <v>926.3</v>
      </c>
      <c r="JE31" s="2">
        <f t="shared" si="61"/>
        <v>118.55881223601689</v>
      </c>
      <c r="JF31" s="2">
        <f t="shared" si="62"/>
        <v>100</v>
      </c>
      <c r="JG31" s="2"/>
      <c r="JH31" s="2"/>
      <c r="JI31" s="2"/>
      <c r="JJ31" s="2"/>
      <c r="JK31" s="2"/>
      <c r="JL31" s="2"/>
      <c r="JM31" s="5"/>
      <c r="JN31" s="5"/>
      <c r="JO31" s="2"/>
      <c r="JP31" s="2"/>
      <c r="JQ31" s="2"/>
      <c r="JR31" s="5"/>
      <c r="JS31" s="5"/>
      <c r="JT31" s="2"/>
      <c r="JU31" s="2"/>
      <c r="JV31" s="2">
        <v>50000</v>
      </c>
      <c r="JW31" s="5">
        <v>62984.9</v>
      </c>
      <c r="JX31" s="5">
        <v>58130</v>
      </c>
      <c r="JY31" s="2">
        <f t="shared" si="66"/>
        <v>116.26</v>
      </c>
      <c r="JZ31" s="2">
        <f t="shared" si="67"/>
        <v>92.291962041695712</v>
      </c>
      <c r="KA31" s="2"/>
      <c r="KB31" s="2"/>
      <c r="KC31" s="2"/>
      <c r="KD31" s="2"/>
      <c r="KE31" s="2"/>
      <c r="KF31" s="2">
        <v>16609.2</v>
      </c>
      <c r="KG31" s="5">
        <v>12000.7</v>
      </c>
      <c r="KH31" s="5">
        <v>12000.7</v>
      </c>
      <c r="KI31" s="2">
        <f t="shared" si="69"/>
        <v>72.253329480047199</v>
      </c>
      <c r="KJ31" s="2">
        <f t="shared" si="70"/>
        <v>100</v>
      </c>
      <c r="KK31" s="2"/>
      <c r="KL31" s="2">
        <v>7672.6</v>
      </c>
      <c r="KM31" s="2">
        <v>7672.6</v>
      </c>
      <c r="KN31" s="2"/>
      <c r="KO31" s="2">
        <f t="shared" si="71"/>
        <v>100</v>
      </c>
      <c r="KP31" s="2"/>
      <c r="KQ31" s="2">
        <v>4886.2</v>
      </c>
      <c r="KR31" s="2">
        <v>4886.2</v>
      </c>
      <c r="KS31" s="2"/>
      <c r="KT31" s="2">
        <f t="shared" si="72"/>
        <v>100</v>
      </c>
      <c r="KU31" s="2"/>
      <c r="KV31" s="2"/>
      <c r="KW31" s="2"/>
      <c r="KX31" s="2"/>
      <c r="KY31" s="2"/>
      <c r="KZ31" s="2"/>
      <c r="LA31" s="5"/>
      <c r="LB31" s="5"/>
      <c r="LC31" s="2"/>
      <c r="LD31" s="2"/>
      <c r="LE31" s="2"/>
      <c r="LF31" s="5"/>
      <c r="LG31" s="5"/>
      <c r="LH31" s="2"/>
      <c r="LI31" s="2"/>
      <c r="LJ31" s="2"/>
      <c r="LK31" s="2"/>
      <c r="LL31" s="2"/>
      <c r="LM31" s="2"/>
      <c r="LN31" s="2"/>
      <c r="LO31" s="2">
        <v>65862.8</v>
      </c>
      <c r="LP31" s="2">
        <v>59873.2</v>
      </c>
      <c r="LQ31" s="2">
        <v>59873.2</v>
      </c>
      <c r="LR31" s="2">
        <f t="shared" si="73"/>
        <v>90.905943871198915</v>
      </c>
      <c r="LS31" s="2">
        <f t="shared" si="94"/>
        <v>100</v>
      </c>
      <c r="LT31" s="2"/>
      <c r="LU31" s="2">
        <v>708.1</v>
      </c>
      <c r="LV31" s="5">
        <v>707</v>
      </c>
      <c r="LW31" s="2"/>
      <c r="LX31" s="2">
        <f t="shared" si="75"/>
        <v>99.844654709786752</v>
      </c>
      <c r="LY31" s="2">
        <v>5129.8</v>
      </c>
      <c r="LZ31" s="2"/>
      <c r="MA31" s="2"/>
      <c r="MB31" s="2"/>
      <c r="MC31" s="2"/>
      <c r="MD31" s="2"/>
      <c r="ME31" s="2">
        <v>4621.5</v>
      </c>
      <c r="MF31" s="2">
        <v>4617.7</v>
      </c>
      <c r="MG31" s="2"/>
      <c r="MH31" s="2">
        <f t="shared" si="77"/>
        <v>99.917775613978137</v>
      </c>
      <c r="MI31" s="2"/>
      <c r="MJ31" s="2">
        <v>508.3</v>
      </c>
      <c r="MK31" s="2">
        <v>508.3</v>
      </c>
      <c r="ML31" s="2"/>
      <c r="MM31" s="2">
        <f t="shared" si="78"/>
        <v>100</v>
      </c>
      <c r="MN31" s="2">
        <v>17836.7</v>
      </c>
      <c r="MO31" s="2">
        <v>67706.899999999994</v>
      </c>
      <c r="MP31" s="2">
        <v>56980.800000000003</v>
      </c>
      <c r="MQ31" s="2">
        <f t="shared" si="80"/>
        <v>319.458195742486</v>
      </c>
      <c r="MR31" s="2">
        <f t="shared" si="81"/>
        <v>84.1580400225088</v>
      </c>
      <c r="MS31" s="2"/>
      <c r="MT31" s="14"/>
      <c r="MU31" s="14"/>
      <c r="MV31" s="2"/>
      <c r="MW31" s="2"/>
      <c r="MX31" s="2"/>
      <c r="MY31" s="2">
        <v>171.4</v>
      </c>
      <c r="MZ31" s="5">
        <v>32</v>
      </c>
      <c r="NA31" s="2"/>
      <c r="NB31" s="2">
        <f t="shared" si="95"/>
        <v>18.669778296382731</v>
      </c>
      <c r="NC31" s="2">
        <v>49510.8</v>
      </c>
      <c r="ND31" s="2">
        <v>49510.8</v>
      </c>
      <c r="NE31" s="2">
        <v>49510.8</v>
      </c>
      <c r="NF31" s="2">
        <f t="shared" si="126"/>
        <v>100</v>
      </c>
      <c r="NG31" s="2">
        <f t="shared" si="127"/>
        <v>100</v>
      </c>
      <c r="NH31" s="2"/>
      <c r="NI31" s="5"/>
      <c r="NJ31" s="5"/>
      <c r="NK31" s="2"/>
      <c r="NL31" s="2"/>
      <c r="NM31" s="2"/>
      <c r="NN31" s="5"/>
      <c r="NO31" s="5"/>
      <c r="NP31" s="2"/>
      <c r="NQ31" s="2"/>
      <c r="NR31" s="2">
        <v>1433</v>
      </c>
      <c r="NS31" s="2">
        <v>1433</v>
      </c>
      <c r="NT31" s="2">
        <v>1433</v>
      </c>
      <c r="NU31" s="2">
        <f t="shared" si="82"/>
        <v>100</v>
      </c>
      <c r="NV31" s="2">
        <f t="shared" si="83"/>
        <v>100</v>
      </c>
      <c r="NW31" s="2">
        <v>249.4</v>
      </c>
      <c r="NX31" s="2">
        <v>249.4</v>
      </c>
      <c r="NY31" s="2">
        <v>249.4</v>
      </c>
      <c r="NZ31" s="2">
        <f t="shared" si="84"/>
        <v>100</v>
      </c>
      <c r="OA31" s="2">
        <f t="shared" si="85"/>
        <v>100</v>
      </c>
      <c r="OB31" s="2">
        <v>171.3</v>
      </c>
      <c r="OC31" s="5"/>
      <c r="OD31" s="5"/>
      <c r="OE31" s="2"/>
      <c r="OF31" s="2"/>
      <c r="OG31" s="2"/>
      <c r="OH31" s="5"/>
      <c r="OI31" s="5"/>
      <c r="OJ31" s="2"/>
      <c r="OK31" s="2"/>
      <c r="OL31" s="2"/>
      <c r="OM31" s="2"/>
      <c r="ON31" s="2"/>
      <c r="OO31" s="2"/>
      <c r="OP31" s="2"/>
    </row>
    <row r="32" spans="1:406" ht="12.75" customHeight="1" x14ac:dyDescent="0.2">
      <c r="A32" s="1" t="s">
        <v>25</v>
      </c>
      <c r="B32" s="2">
        <f t="shared" si="91"/>
        <v>288396.99999999994</v>
      </c>
      <c r="C32" s="2">
        <f t="shared" si="92"/>
        <v>500611.60000000003</v>
      </c>
      <c r="D32" s="2">
        <f t="shared" si="93"/>
        <v>444256.50000000006</v>
      </c>
      <c r="E32" s="2">
        <f t="shared" si="0"/>
        <v>154.04338463992349</v>
      </c>
      <c r="F32" s="2">
        <f t="shared" si="1"/>
        <v>88.742749868361031</v>
      </c>
      <c r="G32" s="2"/>
      <c r="H32" s="2"/>
      <c r="I32" s="2"/>
      <c r="J32" s="2"/>
      <c r="K32" s="2"/>
      <c r="L32" s="2">
        <v>2490.1999999999998</v>
      </c>
      <c r="M32" s="2">
        <v>2490.1999999999998</v>
      </c>
      <c r="N32" s="2">
        <v>2490.1</v>
      </c>
      <c r="O32" s="2">
        <f t="shared" si="4"/>
        <v>99.995984258292509</v>
      </c>
      <c r="P32" s="2">
        <f t="shared" si="5"/>
        <v>99.995984258292509</v>
      </c>
      <c r="Q32" s="2"/>
      <c r="R32" s="5"/>
      <c r="S32" s="5"/>
      <c r="T32" s="2"/>
      <c r="U32" s="2"/>
      <c r="V32" s="2"/>
      <c r="W32" s="5"/>
      <c r="X32" s="5"/>
      <c r="Y32" s="2"/>
      <c r="Z32" s="2"/>
      <c r="AA32" s="2"/>
      <c r="AB32" s="2"/>
      <c r="AC32" s="2"/>
      <c r="AD32" s="2"/>
      <c r="AE32" s="2"/>
      <c r="AF32" s="2"/>
      <c r="AG32" s="5"/>
      <c r="AH32" s="5"/>
      <c r="AI32" s="2"/>
      <c r="AJ32" s="2"/>
      <c r="AK32" s="2"/>
      <c r="AL32" s="2"/>
      <c r="AM32" s="5"/>
      <c r="AN32" s="2"/>
      <c r="AO32" s="2"/>
      <c r="AP32" s="2"/>
      <c r="AQ32" s="2">
        <v>28875.3</v>
      </c>
      <c r="AR32" s="2">
        <v>28818.9</v>
      </c>
      <c r="AS32" s="2"/>
      <c r="AT32" s="2">
        <f t="shared" ref="AT32" si="140">AR32/AQ32*100</f>
        <v>99.804677354001527</v>
      </c>
      <c r="AU32" s="2"/>
      <c r="AV32" s="2"/>
      <c r="AW32" s="2"/>
      <c r="AX32" s="2"/>
      <c r="AY32" s="2"/>
      <c r="AZ32" s="2"/>
      <c r="BA32" s="22">
        <v>15660.5</v>
      </c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5"/>
      <c r="BV32" s="5"/>
      <c r="BW32" s="2"/>
      <c r="BX32" s="2"/>
      <c r="BY32" s="2"/>
      <c r="BZ32" s="5"/>
      <c r="CA32" s="5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6"/>
      <c r="DE32" s="6"/>
      <c r="DF32" s="2"/>
      <c r="DG32" s="2"/>
      <c r="DH32" s="2"/>
      <c r="DI32" s="5"/>
      <c r="DJ32" s="5"/>
      <c r="DK32" s="2"/>
      <c r="DL32" s="2"/>
      <c r="DM32" s="2"/>
      <c r="DN32" s="2">
        <v>1115.5</v>
      </c>
      <c r="DO32" s="2">
        <v>1115.5</v>
      </c>
      <c r="DP32" s="2"/>
      <c r="DQ32" s="2">
        <f t="shared" si="24"/>
        <v>100</v>
      </c>
      <c r="DR32" s="2"/>
      <c r="DS32" s="2">
        <v>34.700000000000003</v>
      </c>
      <c r="DT32" s="2">
        <v>34.700000000000003</v>
      </c>
      <c r="DU32" s="2"/>
      <c r="DV32" s="2">
        <f t="shared" si="25"/>
        <v>100</v>
      </c>
      <c r="DW32" s="2"/>
      <c r="DX32" s="2">
        <v>6.6</v>
      </c>
      <c r="DY32" s="2">
        <v>6.6</v>
      </c>
      <c r="DZ32" s="2"/>
      <c r="EA32" s="2">
        <f t="shared" si="26"/>
        <v>100</v>
      </c>
      <c r="EB32" s="2">
        <v>31.5</v>
      </c>
      <c r="EC32" s="2">
        <v>11609.7</v>
      </c>
      <c r="ED32" s="2">
        <v>11609.7</v>
      </c>
      <c r="EE32" s="2">
        <f t="shared" si="27"/>
        <v>36856.190476190473</v>
      </c>
      <c r="EF32" s="2">
        <f t="shared" si="28"/>
        <v>100</v>
      </c>
      <c r="EG32" s="2"/>
      <c r="EH32" s="2">
        <v>7422.6</v>
      </c>
      <c r="EI32" s="2">
        <v>7422.6</v>
      </c>
      <c r="EJ32" s="4"/>
      <c r="EK32" s="2">
        <f t="shared" si="29"/>
        <v>100</v>
      </c>
      <c r="EL32" s="2">
        <v>3316.2</v>
      </c>
      <c r="EM32" s="2"/>
      <c r="EN32" s="2"/>
      <c r="EO32" s="2"/>
      <c r="EP32" s="2"/>
      <c r="EQ32" s="2"/>
      <c r="ER32" s="5"/>
      <c r="ES32" s="5"/>
      <c r="ET32" s="2"/>
      <c r="EU32" s="2"/>
      <c r="EV32" s="2"/>
      <c r="EW32" s="2"/>
      <c r="EX32" s="2"/>
      <c r="EY32" s="2"/>
      <c r="EZ32" s="2"/>
      <c r="FA32" s="2"/>
      <c r="FB32" s="5"/>
      <c r="FC32" s="5"/>
      <c r="FD32" s="4"/>
      <c r="FE32" s="2"/>
      <c r="FF32" s="2"/>
      <c r="FG32" s="2"/>
      <c r="FH32" s="2"/>
      <c r="FI32" s="2"/>
      <c r="FJ32" s="2"/>
      <c r="FK32" s="2"/>
      <c r="FL32" s="4"/>
      <c r="FM32" s="4"/>
      <c r="FN32" s="2"/>
      <c r="FO32" s="2"/>
      <c r="FP32" s="2"/>
      <c r="FQ32" s="5"/>
      <c r="FR32" s="5"/>
      <c r="FS32" s="2"/>
      <c r="FT32" s="2"/>
      <c r="FU32" s="2">
        <v>131.19999999999999</v>
      </c>
      <c r="FV32" s="5">
        <v>131.19999999999999</v>
      </c>
      <c r="FW32" s="5">
        <v>131.19999999999999</v>
      </c>
      <c r="FX32" s="2">
        <f t="shared" si="38"/>
        <v>100</v>
      </c>
      <c r="FY32" s="2">
        <f t="shared" si="39"/>
        <v>100</v>
      </c>
      <c r="FZ32" s="2"/>
      <c r="GA32" s="2"/>
      <c r="GB32" s="5"/>
      <c r="GC32" s="2"/>
      <c r="GD32" s="2"/>
      <c r="GE32" s="2"/>
      <c r="GF32" s="2"/>
      <c r="GG32" s="2"/>
      <c r="GH32" s="2"/>
      <c r="GI32" s="2"/>
      <c r="GJ32" s="2"/>
      <c r="GK32" s="5"/>
      <c r="GL32" s="5"/>
      <c r="GM32" s="4"/>
      <c r="GN32" s="4"/>
      <c r="GO32" s="2"/>
      <c r="GP32" s="2"/>
      <c r="GQ32" s="2"/>
      <c r="GR32" s="4"/>
      <c r="GS32" s="4"/>
      <c r="GT32" s="2"/>
      <c r="GU32" s="2"/>
      <c r="GV32" s="2"/>
      <c r="GW32" s="2"/>
      <c r="GX32" s="2"/>
      <c r="GY32" s="2"/>
      <c r="GZ32" s="2"/>
      <c r="HA32" s="2"/>
      <c r="HB32" s="2"/>
      <c r="HC32" s="2"/>
      <c r="HD32" s="2"/>
      <c r="HE32" s="2"/>
      <c r="HF32" s="2"/>
      <c r="HG32" s="2"/>
      <c r="HH32" s="2"/>
      <c r="HI32" s="2">
        <v>45181</v>
      </c>
      <c r="HJ32" s="2">
        <v>68088.600000000006</v>
      </c>
      <c r="HK32" s="2">
        <v>67339.899999999994</v>
      </c>
      <c r="HL32" s="2">
        <f t="shared" si="47"/>
        <v>149.04473119231534</v>
      </c>
      <c r="HM32" s="2">
        <f t="shared" si="48"/>
        <v>98.90040329805575</v>
      </c>
      <c r="HN32" s="2">
        <v>11088.6</v>
      </c>
      <c r="HO32" s="2">
        <v>11088.6</v>
      </c>
      <c r="HP32" s="2">
        <v>1481.5</v>
      </c>
      <c r="HQ32" s="2">
        <f t="shared" si="49"/>
        <v>13.360568511804916</v>
      </c>
      <c r="HR32" s="2">
        <f t="shared" si="50"/>
        <v>13.360568511804916</v>
      </c>
      <c r="HS32" s="2"/>
      <c r="HT32" s="5"/>
      <c r="HU32" s="5"/>
      <c r="HV32" s="4"/>
      <c r="HW32" s="2"/>
      <c r="HX32" s="2"/>
      <c r="HY32" s="2"/>
      <c r="HZ32" s="2"/>
      <c r="IA32" s="2"/>
      <c r="IB32" s="2"/>
      <c r="IC32" s="2"/>
      <c r="ID32" s="2"/>
      <c r="IE32" s="2"/>
      <c r="IF32" s="2"/>
      <c r="IG32" s="2"/>
      <c r="IH32" s="2"/>
      <c r="II32" s="2"/>
      <c r="IJ32" s="2"/>
      <c r="IK32" s="2"/>
      <c r="IL32" s="2"/>
      <c r="IM32" s="2"/>
      <c r="IN32" s="2">
        <v>169658.9</v>
      </c>
      <c r="IO32" s="2">
        <v>148126.6</v>
      </c>
      <c r="IP32" s="2"/>
      <c r="IQ32" s="2">
        <f t="shared" si="57"/>
        <v>87.30847600685847</v>
      </c>
      <c r="IR32" s="2"/>
      <c r="IS32" s="2"/>
      <c r="IT32" s="2"/>
      <c r="IU32" s="2"/>
      <c r="IV32" s="2"/>
      <c r="IW32" s="2">
        <v>919.9</v>
      </c>
      <c r="IX32" s="2">
        <v>842.1</v>
      </c>
      <c r="IY32" s="2">
        <v>842.1</v>
      </c>
      <c r="IZ32" s="2">
        <f t="shared" si="59"/>
        <v>91.542558973801505</v>
      </c>
      <c r="JA32" s="2">
        <f t="shared" si="60"/>
        <v>100</v>
      </c>
      <c r="JB32" s="2">
        <v>47.9</v>
      </c>
      <c r="JC32" s="2">
        <v>43.9</v>
      </c>
      <c r="JD32" s="2">
        <v>43.9</v>
      </c>
      <c r="JE32" s="2">
        <f t="shared" si="61"/>
        <v>91.649269311064714</v>
      </c>
      <c r="JF32" s="2">
        <f t="shared" si="62"/>
        <v>100</v>
      </c>
      <c r="JG32" s="2"/>
      <c r="JH32" s="2"/>
      <c r="JI32" s="2"/>
      <c r="JJ32" s="2"/>
      <c r="JK32" s="2"/>
      <c r="JL32" s="2"/>
      <c r="JM32" s="5"/>
      <c r="JN32" s="5"/>
      <c r="JO32" s="2"/>
      <c r="JP32" s="2"/>
      <c r="JQ32" s="2"/>
      <c r="JR32" s="5"/>
      <c r="JS32" s="5"/>
      <c r="JT32" s="2"/>
      <c r="JU32" s="2"/>
      <c r="JV32" s="2">
        <v>18112.400000000001</v>
      </c>
      <c r="JW32" s="5">
        <v>19563.599999999999</v>
      </c>
      <c r="JX32" s="5">
        <v>10831.2</v>
      </c>
      <c r="JY32" s="2">
        <f t="shared" si="66"/>
        <v>59.799916079591888</v>
      </c>
      <c r="JZ32" s="2">
        <f t="shared" si="67"/>
        <v>55.364043427590026</v>
      </c>
      <c r="KA32" s="2">
        <v>56063.199999999997</v>
      </c>
      <c r="KB32" s="2">
        <v>34800</v>
      </c>
      <c r="KC32" s="2">
        <v>34800</v>
      </c>
      <c r="KD32" s="2">
        <f t="shared" si="136"/>
        <v>62.072803550278977</v>
      </c>
      <c r="KE32" s="2">
        <f t="shared" si="122"/>
        <v>100</v>
      </c>
      <c r="KF32" s="2">
        <v>3559</v>
      </c>
      <c r="KG32" s="5">
        <v>2752.9</v>
      </c>
      <c r="KH32" s="5">
        <v>2752.9</v>
      </c>
      <c r="KI32" s="2">
        <f t="shared" si="69"/>
        <v>77.350379320033724</v>
      </c>
      <c r="KJ32" s="2">
        <f t="shared" si="70"/>
        <v>100</v>
      </c>
      <c r="KK32" s="2"/>
      <c r="KL32" s="2">
        <v>1760</v>
      </c>
      <c r="KM32" s="2">
        <v>1760</v>
      </c>
      <c r="KN32" s="2"/>
      <c r="KO32" s="2">
        <f t="shared" si="71"/>
        <v>100</v>
      </c>
      <c r="KP32" s="2"/>
      <c r="KQ32" s="2">
        <v>1047</v>
      </c>
      <c r="KR32" s="2">
        <v>1047</v>
      </c>
      <c r="KS32" s="2"/>
      <c r="KT32" s="2">
        <f t="shared" si="72"/>
        <v>100</v>
      </c>
      <c r="KU32" s="2"/>
      <c r="KV32" s="2"/>
      <c r="KW32" s="2"/>
      <c r="KX32" s="2"/>
      <c r="KY32" s="2"/>
      <c r="KZ32" s="2"/>
      <c r="LA32" s="5"/>
      <c r="LB32" s="5"/>
      <c r="LC32" s="2"/>
      <c r="LD32" s="2"/>
      <c r="LE32" s="2"/>
      <c r="LF32" s="5"/>
      <c r="LG32" s="5"/>
      <c r="LH32" s="2"/>
      <c r="LI32" s="2"/>
      <c r="LJ32" s="2"/>
      <c r="LK32" s="2"/>
      <c r="LL32" s="2"/>
      <c r="LM32" s="2"/>
      <c r="LN32" s="2"/>
      <c r="LO32" s="2"/>
      <c r="LP32" s="2"/>
      <c r="LQ32" s="2"/>
      <c r="LR32" s="2"/>
      <c r="LS32" s="2"/>
      <c r="LT32" s="2"/>
      <c r="LU32" s="2"/>
      <c r="LV32" s="5"/>
      <c r="LW32" s="2"/>
      <c r="LX32" s="2"/>
      <c r="LY32" s="2">
        <v>4499</v>
      </c>
      <c r="LZ32" s="2"/>
      <c r="MA32" s="2"/>
      <c r="MB32" s="2"/>
      <c r="MC32" s="2"/>
      <c r="MD32" s="2"/>
      <c r="ME32" s="2">
        <v>3989</v>
      </c>
      <c r="MF32" s="2">
        <v>3989</v>
      </c>
      <c r="MG32" s="2"/>
      <c r="MH32" s="2">
        <f t="shared" si="77"/>
        <v>100</v>
      </c>
      <c r="MI32" s="2"/>
      <c r="MJ32" s="2">
        <v>510</v>
      </c>
      <c r="MK32" s="2">
        <v>510</v>
      </c>
      <c r="ML32" s="2"/>
      <c r="MM32" s="2">
        <f t="shared" si="78"/>
        <v>100</v>
      </c>
      <c r="MN32" s="2">
        <v>5661.9</v>
      </c>
      <c r="MO32" s="2">
        <v>5661.9</v>
      </c>
      <c r="MP32" s="2">
        <v>5661.9</v>
      </c>
      <c r="MQ32" s="2">
        <f t="shared" si="80"/>
        <v>100</v>
      </c>
      <c r="MR32" s="2">
        <f>MP32/MO32*100</f>
        <v>100</v>
      </c>
      <c r="MS32" s="2"/>
      <c r="MT32" s="14"/>
      <c r="MU32" s="14"/>
      <c r="MV32" s="2"/>
      <c r="MW32" s="2"/>
      <c r="MX32" s="2"/>
      <c r="MY32" s="2"/>
      <c r="MZ32" s="5"/>
      <c r="NA32" s="2"/>
      <c r="NB32" s="2"/>
      <c r="NC32" s="2">
        <v>137101.4</v>
      </c>
      <c r="ND32" s="2">
        <v>113265.2</v>
      </c>
      <c r="NE32" s="2">
        <v>113265.2</v>
      </c>
      <c r="NF32" s="2">
        <f t="shared" si="126"/>
        <v>82.614181912073832</v>
      </c>
      <c r="NG32" s="2">
        <f t="shared" si="127"/>
        <v>100</v>
      </c>
      <c r="NH32" s="2"/>
      <c r="NI32" s="5"/>
      <c r="NJ32" s="5"/>
      <c r="NK32" s="2"/>
      <c r="NL32" s="2"/>
      <c r="NM32" s="2"/>
      <c r="NN32" s="5"/>
      <c r="NO32" s="5"/>
      <c r="NP32" s="2"/>
      <c r="NQ32" s="2"/>
      <c r="NR32" s="2"/>
      <c r="NS32" s="2"/>
      <c r="NT32" s="2"/>
      <c r="NU32" s="2"/>
      <c r="NV32" s="2"/>
      <c r="NW32" s="2">
        <v>193.6</v>
      </c>
      <c r="NX32" s="2">
        <v>193.6</v>
      </c>
      <c r="NY32" s="2">
        <v>176</v>
      </c>
      <c r="NZ32" s="2">
        <f t="shared" si="84"/>
        <v>90.909090909090921</v>
      </c>
      <c r="OA32" s="2">
        <f t="shared" si="85"/>
        <v>90.909090909090921</v>
      </c>
      <c r="OB32" s="2"/>
      <c r="OC32" s="5"/>
      <c r="OD32" s="5"/>
      <c r="OE32" s="2"/>
      <c r="OF32" s="2"/>
      <c r="OG32" s="2"/>
      <c r="OH32" s="5"/>
      <c r="OI32" s="5"/>
      <c r="OJ32" s="2"/>
      <c r="OK32" s="2"/>
      <c r="OL32" s="2"/>
      <c r="OM32" s="2"/>
      <c r="ON32" s="2"/>
      <c r="OO32" s="2"/>
      <c r="OP32" s="2"/>
    </row>
    <row r="33" spans="1:406" ht="12.75" customHeight="1" x14ac:dyDescent="0.2">
      <c r="A33" s="1" t="s">
        <v>26</v>
      </c>
      <c r="B33" s="2">
        <f t="shared" si="91"/>
        <v>348432.5</v>
      </c>
      <c r="C33" s="2">
        <f t="shared" si="92"/>
        <v>658604.99999999988</v>
      </c>
      <c r="D33" s="2">
        <f t="shared" si="93"/>
        <v>621440.39999999991</v>
      </c>
      <c r="E33" s="2">
        <f t="shared" si="0"/>
        <v>178.35316739971154</v>
      </c>
      <c r="F33" s="2">
        <f t="shared" si="1"/>
        <v>94.357072904092746</v>
      </c>
      <c r="G33" s="2"/>
      <c r="H33" s="2"/>
      <c r="I33" s="2"/>
      <c r="J33" s="2"/>
      <c r="K33" s="2"/>
      <c r="L33" s="2">
        <v>3492.4</v>
      </c>
      <c r="M33" s="2">
        <v>3492.4</v>
      </c>
      <c r="N33" s="2">
        <v>3492.4</v>
      </c>
      <c r="O33" s="2">
        <f t="shared" si="4"/>
        <v>100</v>
      </c>
      <c r="P33" s="2">
        <f t="shared" si="5"/>
        <v>100</v>
      </c>
      <c r="Q33" s="2"/>
      <c r="R33" s="5"/>
      <c r="S33" s="5"/>
      <c r="T33" s="2"/>
      <c r="U33" s="2"/>
      <c r="V33" s="2"/>
      <c r="W33" s="5"/>
      <c r="X33" s="5"/>
      <c r="Y33" s="2"/>
      <c r="Z33" s="2"/>
      <c r="AA33" s="2"/>
      <c r="AB33" s="2"/>
      <c r="AC33" s="2"/>
      <c r="AD33" s="2"/>
      <c r="AE33" s="2"/>
      <c r="AF33" s="2"/>
      <c r="AG33" s="5"/>
      <c r="AH33" s="5"/>
      <c r="AI33" s="2"/>
      <c r="AJ33" s="2"/>
      <c r="AK33" s="2"/>
      <c r="AL33" s="2"/>
      <c r="AM33" s="5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5"/>
      <c r="BV33" s="5"/>
      <c r="BW33" s="2"/>
      <c r="BX33" s="2"/>
      <c r="BY33" s="2"/>
      <c r="BZ33" s="5"/>
      <c r="CA33" s="5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6"/>
      <c r="DE33" s="6"/>
      <c r="DF33" s="2"/>
      <c r="DG33" s="2"/>
      <c r="DH33" s="2"/>
      <c r="DI33" s="5"/>
      <c r="DJ33" s="5"/>
      <c r="DK33" s="2"/>
      <c r="DL33" s="2"/>
      <c r="DM33" s="2"/>
      <c r="DN33" s="2">
        <v>778.2</v>
      </c>
      <c r="DO33" s="2">
        <v>778.2</v>
      </c>
      <c r="DP33" s="2"/>
      <c r="DQ33" s="2">
        <f t="shared" si="24"/>
        <v>100</v>
      </c>
      <c r="DR33" s="2"/>
      <c r="DS33" s="2">
        <v>104.1</v>
      </c>
      <c r="DT33" s="2">
        <v>104.1</v>
      </c>
      <c r="DU33" s="2"/>
      <c r="DV33" s="2">
        <f t="shared" si="25"/>
        <v>100</v>
      </c>
      <c r="DW33" s="2"/>
      <c r="DX33" s="2">
        <v>19.8</v>
      </c>
      <c r="DY33" s="2">
        <v>19.8</v>
      </c>
      <c r="DZ33" s="2"/>
      <c r="EA33" s="2">
        <f t="shared" si="26"/>
        <v>100</v>
      </c>
      <c r="EB33" s="2">
        <v>57.4</v>
      </c>
      <c r="EC33" s="2"/>
      <c r="ED33" s="2"/>
      <c r="EE33" s="2"/>
      <c r="EF33" s="2"/>
      <c r="EG33" s="2"/>
      <c r="EH33" s="2"/>
      <c r="EI33" s="2"/>
      <c r="EJ33" s="2"/>
      <c r="EK33" s="2"/>
      <c r="EL33" s="2">
        <v>1992.6</v>
      </c>
      <c r="EM33" s="2"/>
      <c r="EN33" s="2"/>
      <c r="EO33" s="2"/>
      <c r="EP33" s="2"/>
      <c r="EQ33" s="2"/>
      <c r="ER33" s="5"/>
      <c r="ES33" s="5"/>
      <c r="ET33" s="2"/>
      <c r="EU33" s="2"/>
      <c r="EV33" s="2"/>
      <c r="EW33" s="2"/>
      <c r="EX33" s="2"/>
      <c r="EY33" s="2"/>
      <c r="EZ33" s="2"/>
      <c r="FA33" s="2"/>
      <c r="FB33" s="5"/>
      <c r="FC33" s="5"/>
      <c r="FD33" s="4"/>
      <c r="FE33" s="2"/>
      <c r="FF33" s="2"/>
      <c r="FG33" s="2"/>
      <c r="FH33" s="2"/>
      <c r="FI33" s="2"/>
      <c r="FJ33" s="2"/>
      <c r="FK33" s="2"/>
      <c r="FL33" s="4"/>
      <c r="FM33" s="4"/>
      <c r="FN33" s="2"/>
      <c r="FO33" s="2"/>
      <c r="FP33" s="2"/>
      <c r="FQ33" s="5"/>
      <c r="FR33" s="5"/>
      <c r="FS33" s="2"/>
      <c r="FT33" s="4"/>
      <c r="FU33" s="2">
        <v>735.8</v>
      </c>
      <c r="FV33" s="5">
        <v>735.8</v>
      </c>
      <c r="FW33" s="5">
        <v>735.8</v>
      </c>
      <c r="FX33" s="2">
        <f t="shared" si="38"/>
        <v>100</v>
      </c>
      <c r="FY33" s="2">
        <f t="shared" si="39"/>
        <v>100</v>
      </c>
      <c r="FZ33" s="2"/>
      <c r="GA33" s="2"/>
      <c r="GB33" s="5"/>
      <c r="GC33" s="2"/>
      <c r="GD33" s="2"/>
      <c r="GE33" s="2"/>
      <c r="GF33" s="2"/>
      <c r="GG33" s="2"/>
      <c r="GH33" s="2"/>
      <c r="GI33" s="2"/>
      <c r="GJ33" s="2"/>
      <c r="GK33" s="5"/>
      <c r="GL33" s="5"/>
      <c r="GM33" s="4"/>
      <c r="GN33" s="4"/>
      <c r="GO33" s="2"/>
      <c r="GP33" s="2"/>
      <c r="GQ33" s="2"/>
      <c r="GR33" s="4"/>
      <c r="GS33" s="4"/>
      <c r="GT33" s="2"/>
      <c r="GU33" s="2"/>
      <c r="GV33" s="2"/>
      <c r="GW33" s="2"/>
      <c r="GX33" s="2"/>
      <c r="GY33" s="2"/>
      <c r="GZ33" s="2"/>
      <c r="HA33" s="2"/>
      <c r="HB33" s="2"/>
      <c r="HC33" s="2"/>
      <c r="HD33" s="2">
        <v>54125</v>
      </c>
      <c r="HE33" s="2">
        <v>54125</v>
      </c>
      <c r="HF33" s="2">
        <v>29261.7</v>
      </c>
      <c r="HG33" s="2">
        <f t="shared" si="45"/>
        <v>54.063187066974592</v>
      </c>
      <c r="HH33" s="2">
        <f t="shared" si="46"/>
        <v>54.063187066974592</v>
      </c>
      <c r="HI33" s="2">
        <v>79513.600000000006</v>
      </c>
      <c r="HJ33" s="2">
        <v>193708.2</v>
      </c>
      <c r="HK33" s="2">
        <v>193708.2</v>
      </c>
      <c r="HL33" s="2">
        <f t="shared" si="47"/>
        <v>243.61643794269153</v>
      </c>
      <c r="HM33" s="2">
        <f t="shared" si="48"/>
        <v>100</v>
      </c>
      <c r="HN33" s="2">
        <v>19514.7</v>
      </c>
      <c r="HO33" s="2">
        <v>7858.5</v>
      </c>
      <c r="HP33" s="2">
        <v>7858.5</v>
      </c>
      <c r="HQ33" s="2">
        <f t="shared" si="49"/>
        <v>40.269642884594688</v>
      </c>
      <c r="HR33" s="2">
        <f t="shared" si="50"/>
        <v>100</v>
      </c>
      <c r="HS33" s="2"/>
      <c r="HT33" s="5"/>
      <c r="HU33" s="5"/>
      <c r="HV33" s="4"/>
      <c r="HW33" s="2"/>
      <c r="HX33" s="2"/>
      <c r="HY33" s="2"/>
      <c r="HZ33" s="2"/>
      <c r="IA33" s="2"/>
      <c r="IB33" s="2"/>
      <c r="IC33" s="2"/>
      <c r="ID33" s="2"/>
      <c r="IE33" s="2"/>
      <c r="IF33" s="2"/>
      <c r="IG33" s="2"/>
      <c r="IH33" s="2"/>
      <c r="II33" s="2"/>
      <c r="IJ33" s="2"/>
      <c r="IK33" s="2"/>
      <c r="IL33" s="2"/>
      <c r="IM33" s="2"/>
      <c r="IN33" s="2">
        <v>196043.6</v>
      </c>
      <c r="IO33" s="2">
        <v>190733.7</v>
      </c>
      <c r="IP33" s="2"/>
      <c r="IQ33" s="2">
        <f t="shared" si="57"/>
        <v>97.291469856705348</v>
      </c>
      <c r="IR33" s="2"/>
      <c r="IS33" s="2"/>
      <c r="IT33" s="2"/>
      <c r="IU33" s="2"/>
      <c r="IV33" s="2"/>
      <c r="IW33" s="2">
        <v>643.9</v>
      </c>
      <c r="IX33" s="2">
        <v>1403.5</v>
      </c>
      <c r="IY33" s="2">
        <v>1403.4</v>
      </c>
      <c r="IZ33" s="2">
        <f t="shared" si="59"/>
        <v>217.95309830719057</v>
      </c>
      <c r="JA33" s="2">
        <f t="shared" si="60"/>
        <v>99.99287495546848</v>
      </c>
      <c r="JB33" s="2">
        <v>33.6</v>
      </c>
      <c r="JC33" s="2">
        <v>73.099999999999994</v>
      </c>
      <c r="JD33" s="2">
        <v>73.099999999999994</v>
      </c>
      <c r="JE33" s="2">
        <f t="shared" si="61"/>
        <v>217.55952380952377</v>
      </c>
      <c r="JF33" s="2">
        <f t="shared" si="62"/>
        <v>100</v>
      </c>
      <c r="JG33" s="2"/>
      <c r="JH33" s="2"/>
      <c r="JI33" s="2"/>
      <c r="JJ33" s="2"/>
      <c r="JK33" s="2"/>
      <c r="JL33" s="2"/>
      <c r="JM33" s="5"/>
      <c r="JN33" s="5"/>
      <c r="JO33" s="2"/>
      <c r="JP33" s="2"/>
      <c r="JQ33" s="2"/>
      <c r="JR33" s="5"/>
      <c r="JS33" s="5"/>
      <c r="JT33" s="2"/>
      <c r="JU33" s="2"/>
      <c r="JV33" s="2">
        <v>8431.1</v>
      </c>
      <c r="JW33" s="5">
        <v>9172.9</v>
      </c>
      <c r="JX33" s="5">
        <v>9172.9</v>
      </c>
      <c r="JY33" s="2">
        <f t="shared" si="66"/>
        <v>108.79837743592175</v>
      </c>
      <c r="JZ33" s="2">
        <f t="shared" si="67"/>
        <v>100</v>
      </c>
      <c r="KA33" s="2">
        <v>15260.5</v>
      </c>
      <c r="KB33" s="2">
        <v>13460.4</v>
      </c>
      <c r="KC33" s="2">
        <v>13460.4</v>
      </c>
      <c r="KD33" s="2">
        <f t="shared" si="136"/>
        <v>88.204187280888561</v>
      </c>
      <c r="KE33" s="2">
        <f t="shared" si="122"/>
        <v>100</v>
      </c>
      <c r="KF33" s="2">
        <v>3624.1</v>
      </c>
      <c r="KG33" s="5">
        <v>3517.1</v>
      </c>
      <c r="KH33" s="5">
        <v>3517.1</v>
      </c>
      <c r="KI33" s="2">
        <f t="shared" si="69"/>
        <v>97.047542838221901</v>
      </c>
      <c r="KJ33" s="2">
        <f t="shared" si="70"/>
        <v>100</v>
      </c>
      <c r="KK33" s="2"/>
      <c r="KL33" s="2">
        <v>2248.6</v>
      </c>
      <c r="KM33" s="2">
        <v>2248.6999999999998</v>
      </c>
      <c r="KN33" s="2"/>
      <c r="KO33" s="2">
        <f t="shared" si="71"/>
        <v>100.00444721159832</v>
      </c>
      <c r="KP33" s="2"/>
      <c r="KQ33" s="2">
        <v>1066.2</v>
      </c>
      <c r="KR33" s="2">
        <v>1066.2</v>
      </c>
      <c r="KS33" s="2"/>
      <c r="KT33" s="2">
        <f t="shared" si="72"/>
        <v>100</v>
      </c>
      <c r="KU33" s="2"/>
      <c r="KV33" s="2"/>
      <c r="KW33" s="2"/>
      <c r="KX33" s="2"/>
      <c r="KY33" s="2"/>
      <c r="KZ33" s="2"/>
      <c r="LA33" s="5"/>
      <c r="LB33" s="5"/>
      <c r="LC33" s="2"/>
      <c r="LD33" s="2"/>
      <c r="LE33" s="2"/>
      <c r="LF33" s="5">
        <v>6930</v>
      </c>
      <c r="LG33" s="5"/>
      <c r="LH33" s="2"/>
      <c r="LI33" s="2"/>
      <c r="LJ33" s="2"/>
      <c r="LK33" s="2"/>
      <c r="LL33" s="2"/>
      <c r="LM33" s="2"/>
      <c r="LN33" s="2"/>
      <c r="LO33" s="2">
        <v>24243.5</v>
      </c>
      <c r="LP33" s="2">
        <v>27230.6</v>
      </c>
      <c r="LQ33" s="2">
        <v>27230.6</v>
      </c>
      <c r="LR33" s="2">
        <f t="shared" si="73"/>
        <v>112.32124074494195</v>
      </c>
      <c r="LS33" s="2">
        <f t="shared" si="94"/>
        <v>100</v>
      </c>
      <c r="LT33" s="2"/>
      <c r="LU33" s="2"/>
      <c r="LV33" s="5"/>
      <c r="LW33" s="2"/>
      <c r="LX33" s="2"/>
      <c r="LY33" s="2">
        <v>3124.9</v>
      </c>
      <c r="LZ33" s="2"/>
      <c r="MA33" s="2"/>
      <c r="MB33" s="2"/>
      <c r="MC33" s="2"/>
      <c r="MD33" s="2"/>
      <c r="ME33" s="2">
        <v>2415.1999999999998</v>
      </c>
      <c r="MF33" s="2">
        <v>2415.1999999999998</v>
      </c>
      <c r="MG33" s="2"/>
      <c r="MH33" s="2">
        <f t="shared" si="77"/>
        <v>100</v>
      </c>
      <c r="MI33" s="2"/>
      <c r="MJ33" s="2">
        <v>709.7</v>
      </c>
      <c r="MK33" s="2">
        <v>709.7</v>
      </c>
      <c r="ML33" s="2"/>
      <c r="MM33" s="2">
        <f t="shared" si="78"/>
        <v>100</v>
      </c>
      <c r="MN33" s="2">
        <v>18131.599999999999</v>
      </c>
      <c r="MO33" s="2">
        <v>18131.599999999999</v>
      </c>
      <c r="MP33" s="2">
        <v>18131.599999999999</v>
      </c>
      <c r="MQ33" s="2">
        <f t="shared" si="80"/>
        <v>100</v>
      </c>
      <c r="MR33" s="2">
        <f>MP33/MO33*100</f>
        <v>100</v>
      </c>
      <c r="MS33" s="2"/>
      <c r="MT33" s="14"/>
      <c r="MU33" s="14"/>
      <c r="MV33" s="2"/>
      <c r="MW33" s="2"/>
      <c r="MX33" s="2"/>
      <c r="MY33" s="2">
        <v>150</v>
      </c>
      <c r="MZ33" s="5">
        <v>88.6</v>
      </c>
      <c r="NA33" s="2"/>
      <c r="NB33" s="2">
        <f t="shared" si="95"/>
        <v>59.06666666666667</v>
      </c>
      <c r="NC33" s="2">
        <v>114042.4</v>
      </c>
      <c r="ND33" s="2">
        <v>114042.4</v>
      </c>
      <c r="NE33" s="2">
        <v>114042.4</v>
      </c>
      <c r="NF33" s="2">
        <f t="shared" si="126"/>
        <v>100</v>
      </c>
      <c r="NG33" s="2">
        <f t="shared" si="127"/>
        <v>100</v>
      </c>
      <c r="NH33" s="2"/>
      <c r="NI33" s="5"/>
      <c r="NJ33" s="5"/>
      <c r="NK33" s="2"/>
      <c r="NL33" s="2"/>
      <c r="NM33" s="2">
        <v>400</v>
      </c>
      <c r="NN33" s="5">
        <v>400</v>
      </c>
      <c r="NO33" s="5">
        <v>400</v>
      </c>
      <c r="NP33" s="2">
        <f t="shared" si="137"/>
        <v>100</v>
      </c>
      <c r="NQ33" s="2">
        <f t="shared" si="135"/>
        <v>100</v>
      </c>
      <c r="NR33" s="2">
        <v>579.6</v>
      </c>
      <c r="NS33" s="2">
        <v>579.6</v>
      </c>
      <c r="NT33" s="2">
        <v>579.6</v>
      </c>
      <c r="NU33" s="2">
        <f t="shared" si="82"/>
        <v>100</v>
      </c>
      <c r="NV33" s="2">
        <f t="shared" si="83"/>
        <v>100</v>
      </c>
      <c r="NW33" s="2">
        <v>208.5</v>
      </c>
      <c r="NX33" s="2">
        <v>208.5</v>
      </c>
      <c r="NY33" s="2">
        <v>208.5</v>
      </c>
      <c r="NZ33" s="2">
        <f t="shared" si="84"/>
        <v>100</v>
      </c>
      <c r="OA33" s="2">
        <f t="shared" si="85"/>
        <v>100</v>
      </c>
      <c r="OB33" s="2">
        <v>277.3</v>
      </c>
      <c r="OC33" s="5"/>
      <c r="OD33" s="5"/>
      <c r="OE33" s="2"/>
      <c r="OF33" s="2"/>
      <c r="OG33" s="4"/>
      <c r="OH33" s="4"/>
      <c r="OI33" s="4"/>
      <c r="OJ33" s="4"/>
      <c r="OK33" s="2"/>
      <c r="OL33" s="4"/>
      <c r="OM33" s="2"/>
      <c r="ON33" s="2"/>
      <c r="OO33" s="2"/>
      <c r="OP33" s="2"/>
    </row>
    <row r="34" spans="1:406" ht="12.75" customHeight="1" x14ac:dyDescent="0.2">
      <c r="A34" s="1" t="s">
        <v>27</v>
      </c>
      <c r="B34" s="2">
        <f t="shared" si="91"/>
        <v>513876.9</v>
      </c>
      <c r="C34" s="2">
        <f t="shared" si="92"/>
        <v>908280.00000000012</v>
      </c>
      <c r="D34" s="2">
        <f t="shared" si="93"/>
        <v>706205.10000000009</v>
      </c>
      <c r="E34" s="2">
        <f t="shared" si="0"/>
        <v>137.42690126759931</v>
      </c>
      <c r="F34" s="2">
        <f t="shared" si="1"/>
        <v>77.751915708812263</v>
      </c>
      <c r="G34" s="2"/>
      <c r="H34" s="2"/>
      <c r="I34" s="2"/>
      <c r="J34" s="2"/>
      <c r="K34" s="2"/>
      <c r="L34" s="2">
        <v>3348.5</v>
      </c>
      <c r="M34" s="2">
        <v>3348.5</v>
      </c>
      <c r="N34" s="2">
        <v>3348.5</v>
      </c>
      <c r="O34" s="2">
        <f t="shared" si="4"/>
        <v>100</v>
      </c>
      <c r="P34" s="2">
        <f t="shared" si="5"/>
        <v>100</v>
      </c>
      <c r="Q34" s="2"/>
      <c r="R34" s="5"/>
      <c r="S34" s="5"/>
      <c r="T34" s="2"/>
      <c r="U34" s="2"/>
      <c r="V34" s="2"/>
      <c r="W34" s="5"/>
      <c r="X34" s="5"/>
      <c r="Y34" s="2"/>
      <c r="Z34" s="2"/>
      <c r="AA34" s="2"/>
      <c r="AB34" s="2"/>
      <c r="AC34" s="2"/>
      <c r="AD34" s="2"/>
      <c r="AE34" s="2"/>
      <c r="AF34" s="2"/>
      <c r="AG34" s="5">
        <v>400</v>
      </c>
      <c r="AH34" s="5">
        <v>400</v>
      </c>
      <c r="AI34" s="2"/>
      <c r="AJ34" s="2">
        <f>AH34/AG34*100</f>
        <v>100</v>
      </c>
      <c r="AK34" s="2"/>
      <c r="AL34" s="2"/>
      <c r="AM34" s="5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>
        <v>103361.60000000001</v>
      </c>
      <c r="BQ34" s="2">
        <v>64945.5</v>
      </c>
      <c r="BR34" s="2"/>
      <c r="BS34" s="2">
        <f t="shared" si="96"/>
        <v>62.833295924211697</v>
      </c>
      <c r="BT34" s="2"/>
      <c r="BU34" s="5"/>
      <c r="BV34" s="5"/>
      <c r="BW34" s="2"/>
      <c r="BX34" s="2"/>
      <c r="BY34" s="2"/>
      <c r="BZ34" s="5"/>
      <c r="CA34" s="5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6"/>
      <c r="DE34" s="6"/>
      <c r="DF34" s="2"/>
      <c r="DG34" s="2"/>
      <c r="DH34" s="2"/>
      <c r="DI34" s="5"/>
      <c r="DJ34" s="5"/>
      <c r="DK34" s="2"/>
      <c r="DL34" s="2"/>
      <c r="DM34" s="2"/>
      <c r="DN34" s="2">
        <v>512.79999999999995</v>
      </c>
      <c r="DO34" s="2">
        <v>512.79999999999995</v>
      </c>
      <c r="DP34" s="2"/>
      <c r="DQ34" s="2">
        <f t="shared" si="24"/>
        <v>100</v>
      </c>
      <c r="DR34" s="2"/>
      <c r="DS34" s="2">
        <v>71.5</v>
      </c>
      <c r="DT34" s="2">
        <v>71.5</v>
      </c>
      <c r="DU34" s="2"/>
      <c r="DV34" s="2">
        <f t="shared" si="25"/>
        <v>100</v>
      </c>
      <c r="DW34" s="2"/>
      <c r="DX34" s="2">
        <v>13.6</v>
      </c>
      <c r="DY34" s="2">
        <v>13.6</v>
      </c>
      <c r="DZ34" s="2"/>
      <c r="EA34" s="2">
        <f t="shared" si="26"/>
        <v>100</v>
      </c>
      <c r="EB34" s="2">
        <v>71.599999999999994</v>
      </c>
      <c r="EC34" s="2"/>
      <c r="ED34" s="2"/>
      <c r="EE34" s="2"/>
      <c r="EF34" s="2"/>
      <c r="EG34" s="2"/>
      <c r="EH34" s="14"/>
      <c r="EI34" s="14"/>
      <c r="EJ34" s="2"/>
      <c r="EK34" s="2"/>
      <c r="EL34" s="2">
        <v>5181.3999999999996</v>
      </c>
      <c r="EM34" s="2"/>
      <c r="EN34" s="2"/>
      <c r="EO34" s="2"/>
      <c r="EP34" s="2"/>
      <c r="EQ34" s="2"/>
      <c r="ER34" s="5"/>
      <c r="ES34" s="5"/>
      <c r="ET34" s="2"/>
      <c r="EU34" s="2"/>
      <c r="EV34" s="2"/>
      <c r="EW34" s="2"/>
      <c r="EX34" s="2"/>
      <c r="EY34" s="2"/>
      <c r="EZ34" s="2"/>
      <c r="FA34" s="2"/>
      <c r="FB34" s="5"/>
      <c r="FC34" s="5"/>
      <c r="FD34" s="4"/>
      <c r="FE34" s="2"/>
      <c r="FF34" s="2"/>
      <c r="FG34" s="2"/>
      <c r="FH34" s="2"/>
      <c r="FI34" s="2"/>
      <c r="FJ34" s="2"/>
      <c r="FK34" s="2"/>
      <c r="FL34" s="4"/>
      <c r="FM34" s="4"/>
      <c r="FN34" s="2"/>
      <c r="FO34" s="2"/>
      <c r="FP34" s="2"/>
      <c r="FQ34" s="5"/>
      <c r="FR34" s="5"/>
      <c r="FS34" s="2"/>
      <c r="FT34" s="4"/>
      <c r="FU34" s="2">
        <v>467.4</v>
      </c>
      <c r="FV34" s="5">
        <v>467.4</v>
      </c>
      <c r="FW34" s="5">
        <v>467.4</v>
      </c>
      <c r="FX34" s="2">
        <f t="shared" si="38"/>
        <v>100</v>
      </c>
      <c r="FY34" s="2">
        <f t="shared" si="39"/>
        <v>100</v>
      </c>
      <c r="FZ34" s="2"/>
      <c r="GA34" s="2"/>
      <c r="GB34" s="5"/>
      <c r="GC34" s="2"/>
      <c r="GD34" s="2"/>
      <c r="GE34" s="2"/>
      <c r="GF34" s="2"/>
      <c r="GG34" s="2"/>
      <c r="GH34" s="2"/>
      <c r="GI34" s="2"/>
      <c r="GJ34" s="5">
        <v>3029</v>
      </c>
      <c r="GK34" s="5">
        <v>3671.5</v>
      </c>
      <c r="GL34" s="5">
        <v>3671.5</v>
      </c>
      <c r="GM34" s="2">
        <f t="shared" ref="GM34" si="141">GL34/GJ34*100</f>
        <v>121.21162099702872</v>
      </c>
      <c r="GN34" s="2">
        <f t="shared" ref="GN34" si="142">GL34/GK34*100</f>
        <v>100</v>
      </c>
      <c r="GO34" s="2">
        <v>1298.0999999999999</v>
      </c>
      <c r="GP34" s="2">
        <v>1573.5</v>
      </c>
      <c r="GQ34" s="2">
        <v>1573.5</v>
      </c>
      <c r="GR34" s="2">
        <f t="shared" si="111"/>
        <v>121.21562283337187</v>
      </c>
      <c r="GS34" s="2">
        <f t="shared" si="112"/>
        <v>100</v>
      </c>
      <c r="GT34" s="2"/>
      <c r="GU34" s="2"/>
      <c r="GV34" s="2"/>
      <c r="GW34" s="2"/>
      <c r="GX34" s="2"/>
      <c r="GY34" s="2"/>
      <c r="GZ34" s="2"/>
      <c r="HA34" s="2"/>
      <c r="HB34" s="2"/>
      <c r="HC34" s="2"/>
      <c r="HD34" s="2"/>
      <c r="HE34" s="2"/>
      <c r="HF34" s="2"/>
      <c r="HG34" s="2"/>
      <c r="HH34" s="2"/>
      <c r="HI34" s="2">
        <v>92971.7</v>
      </c>
      <c r="HJ34" s="2">
        <v>22817.599999999999</v>
      </c>
      <c r="HK34" s="2">
        <v>22363.3</v>
      </c>
      <c r="HL34" s="2">
        <f t="shared" si="47"/>
        <v>24.053878760956291</v>
      </c>
      <c r="HM34" s="2">
        <f t="shared" si="48"/>
        <v>98.008993057990324</v>
      </c>
      <c r="HN34" s="2">
        <v>22817.599999999999</v>
      </c>
      <c r="HO34" s="2">
        <v>22817.599999999999</v>
      </c>
      <c r="HP34" s="2">
        <v>22198.6</v>
      </c>
      <c r="HQ34" s="2">
        <f t="shared" si="49"/>
        <v>97.287181824556484</v>
      </c>
      <c r="HR34" s="2">
        <f t="shared" si="50"/>
        <v>97.287181824556484</v>
      </c>
      <c r="HS34" s="2"/>
      <c r="HT34" s="5"/>
      <c r="HU34" s="5"/>
      <c r="HV34" s="4"/>
      <c r="HW34" s="2"/>
      <c r="HX34" s="2"/>
      <c r="HY34" s="2"/>
      <c r="HZ34" s="2"/>
      <c r="IA34" s="2"/>
      <c r="IB34" s="2"/>
      <c r="IC34" s="2"/>
      <c r="ID34" s="2">
        <v>73651.7</v>
      </c>
      <c r="IE34" s="2">
        <v>9628.4</v>
      </c>
      <c r="IF34" s="2"/>
      <c r="IG34" s="2">
        <f t="shared" si="55"/>
        <v>13.072882228108787</v>
      </c>
      <c r="IH34" s="2"/>
      <c r="II34" s="2">
        <v>115198.8</v>
      </c>
      <c r="IJ34" s="2">
        <v>17156.3</v>
      </c>
      <c r="IK34" s="2"/>
      <c r="IL34" s="2">
        <f t="shared" si="56"/>
        <v>14.892776660867993</v>
      </c>
      <c r="IM34" s="2"/>
      <c r="IN34" s="2">
        <v>349117.2</v>
      </c>
      <c r="IO34" s="2">
        <v>348774.5</v>
      </c>
      <c r="IP34" s="2"/>
      <c r="IQ34" s="2">
        <f t="shared" si="57"/>
        <v>99.901838121983104</v>
      </c>
      <c r="IR34" s="2"/>
      <c r="IS34" s="2"/>
      <c r="IT34" s="2"/>
      <c r="IU34" s="2"/>
      <c r="IV34" s="2"/>
      <c r="IW34" s="2">
        <v>1195.9000000000001</v>
      </c>
      <c r="IX34" s="2">
        <v>842</v>
      </c>
      <c r="IY34" s="2">
        <v>690.2</v>
      </c>
      <c r="IZ34" s="2">
        <f t="shared" si="59"/>
        <v>57.713855673551294</v>
      </c>
      <c r="JA34" s="2">
        <f t="shared" si="60"/>
        <v>81.97149643705464</v>
      </c>
      <c r="JB34" s="2">
        <v>62.3</v>
      </c>
      <c r="JC34" s="2">
        <v>43.9</v>
      </c>
      <c r="JD34" s="2">
        <v>36</v>
      </c>
      <c r="JE34" s="2">
        <f t="shared" si="61"/>
        <v>57.784911717495987</v>
      </c>
      <c r="JF34" s="2">
        <f t="shared" si="62"/>
        <v>82.00455580865605</v>
      </c>
      <c r="JG34" s="2"/>
      <c r="JH34" s="2"/>
      <c r="JI34" s="2"/>
      <c r="JJ34" s="2"/>
      <c r="JK34" s="2"/>
      <c r="JL34" s="2"/>
      <c r="JM34" s="5"/>
      <c r="JN34" s="5"/>
      <c r="JO34" s="2"/>
      <c r="JP34" s="2"/>
      <c r="JQ34" s="2"/>
      <c r="JR34" s="5"/>
      <c r="JS34" s="5"/>
      <c r="JT34" s="2"/>
      <c r="JU34" s="2"/>
      <c r="JV34" s="2">
        <v>3460.2</v>
      </c>
      <c r="JW34" s="5">
        <v>3764.6</v>
      </c>
      <c r="JX34" s="5">
        <v>3764.6</v>
      </c>
      <c r="JY34" s="2">
        <f t="shared" si="66"/>
        <v>108.79717935379458</v>
      </c>
      <c r="JZ34" s="2">
        <f t="shared" si="67"/>
        <v>100</v>
      </c>
      <c r="KA34" s="2"/>
      <c r="KB34" s="2"/>
      <c r="KC34" s="2"/>
      <c r="KD34" s="2"/>
      <c r="KE34" s="4"/>
      <c r="KF34" s="2">
        <v>5499.9</v>
      </c>
      <c r="KG34" s="5">
        <v>7191</v>
      </c>
      <c r="KH34" s="5">
        <v>7191</v>
      </c>
      <c r="KI34" s="2">
        <f>KH34/KF34*100</f>
        <v>130.7478317787596</v>
      </c>
      <c r="KJ34" s="2">
        <f t="shared" si="70"/>
        <v>100</v>
      </c>
      <c r="KK34" s="2"/>
      <c r="KL34" s="2">
        <v>4597.5</v>
      </c>
      <c r="KM34" s="2">
        <v>4597.5</v>
      </c>
      <c r="KN34" s="2"/>
      <c r="KO34" s="2">
        <f t="shared" si="71"/>
        <v>100</v>
      </c>
      <c r="KP34" s="2"/>
      <c r="KQ34" s="2">
        <v>10813.4</v>
      </c>
      <c r="KR34" s="2">
        <v>10813.4</v>
      </c>
      <c r="KS34" s="2"/>
      <c r="KT34" s="2">
        <f t="shared" si="72"/>
        <v>100</v>
      </c>
      <c r="KU34" s="2"/>
      <c r="KV34" s="2"/>
      <c r="KW34" s="2"/>
      <c r="KX34" s="2"/>
      <c r="KY34" s="2"/>
      <c r="KZ34" s="2"/>
      <c r="LA34" s="5"/>
      <c r="LB34" s="5"/>
      <c r="LC34" s="2"/>
      <c r="LD34" s="2"/>
      <c r="LE34" s="2"/>
      <c r="LF34" s="5"/>
      <c r="LG34" s="5"/>
      <c r="LH34" s="2"/>
      <c r="LI34" s="2"/>
      <c r="LJ34" s="2"/>
      <c r="LK34" s="2"/>
      <c r="LL34" s="2"/>
      <c r="LM34" s="2"/>
      <c r="LN34" s="2"/>
      <c r="LO34" s="2">
        <v>95128.8</v>
      </c>
      <c r="LP34" s="2">
        <v>100699.2</v>
      </c>
      <c r="LQ34" s="2">
        <v>100699.2</v>
      </c>
      <c r="LR34" s="2">
        <f t="shared" si="73"/>
        <v>105.8556399323864</v>
      </c>
      <c r="LS34" s="2">
        <f t="shared" si="94"/>
        <v>100</v>
      </c>
      <c r="LT34" s="2"/>
      <c r="LU34" s="2"/>
      <c r="LV34" s="5"/>
      <c r="LW34" s="4"/>
      <c r="LX34" s="4"/>
      <c r="LY34" s="2">
        <v>3536</v>
      </c>
      <c r="LZ34" s="4"/>
      <c r="MA34" s="4"/>
      <c r="MB34" s="4"/>
      <c r="MC34" s="4"/>
      <c r="MD34" s="2"/>
      <c r="ME34" s="2">
        <v>2077.4</v>
      </c>
      <c r="MF34" s="2">
        <v>2060.6999999999998</v>
      </c>
      <c r="MG34" s="2"/>
      <c r="MH34" s="2">
        <f t="shared" si="77"/>
        <v>99.196110522768834</v>
      </c>
      <c r="MI34" s="2"/>
      <c r="MJ34" s="2">
        <v>382.8</v>
      </c>
      <c r="MK34" s="2">
        <v>382.8</v>
      </c>
      <c r="ML34" s="2"/>
      <c r="MM34" s="2">
        <f t="shared" si="78"/>
        <v>100</v>
      </c>
      <c r="MN34" s="2">
        <v>242612.6</v>
      </c>
      <c r="MO34" s="2">
        <v>47649</v>
      </c>
      <c r="MP34" s="2">
        <v>47648.4</v>
      </c>
      <c r="MQ34" s="2">
        <f t="shared" si="80"/>
        <v>19.63970543986586</v>
      </c>
      <c r="MR34" s="2">
        <f t="shared" si="81"/>
        <v>99.998740792041801</v>
      </c>
      <c r="MS34" s="4"/>
      <c r="MT34" s="14"/>
      <c r="MU34" s="14"/>
      <c r="MV34" s="4"/>
      <c r="MW34" s="4"/>
      <c r="MX34" s="2"/>
      <c r="MY34" s="2"/>
      <c r="MZ34" s="5"/>
      <c r="NA34" s="4"/>
      <c r="NB34" s="4"/>
      <c r="NC34" s="2">
        <v>29967.9</v>
      </c>
      <c r="ND34" s="2">
        <v>29967.9</v>
      </c>
      <c r="NE34" s="2">
        <v>29967.9</v>
      </c>
      <c r="NF34" s="2">
        <f t="shared" si="126"/>
        <v>100</v>
      </c>
      <c r="NG34" s="2">
        <f t="shared" si="127"/>
        <v>100</v>
      </c>
      <c r="NH34" s="2"/>
      <c r="NI34" s="5"/>
      <c r="NJ34" s="5"/>
      <c r="NK34" s="4"/>
      <c r="NL34" s="4"/>
      <c r="NM34" s="2">
        <v>3000</v>
      </c>
      <c r="NN34" s="5">
        <v>3000</v>
      </c>
      <c r="NO34" s="5">
        <v>3000</v>
      </c>
      <c r="NP34" s="2">
        <f t="shared" ref="NP34" si="143">NO34/NM34*100</f>
        <v>100</v>
      </c>
      <c r="NQ34" s="2">
        <f t="shared" si="135"/>
        <v>100</v>
      </c>
      <c r="NR34" s="2"/>
      <c r="NS34" s="2"/>
      <c r="NT34" s="2"/>
      <c r="NU34" s="2"/>
      <c r="NV34" s="2"/>
      <c r="NW34" s="2">
        <v>148</v>
      </c>
      <c r="NX34" s="2">
        <v>148</v>
      </c>
      <c r="NY34" s="2">
        <v>148</v>
      </c>
      <c r="NZ34" s="2">
        <f t="shared" si="84"/>
        <v>100</v>
      </c>
      <c r="OA34" s="2">
        <f t="shared" si="85"/>
        <v>100</v>
      </c>
      <c r="OB34" s="2"/>
      <c r="OC34" s="5"/>
      <c r="OD34" s="5"/>
      <c r="OE34" s="4"/>
      <c r="OF34" s="4"/>
      <c r="OG34" s="12"/>
      <c r="OH34" s="12"/>
      <c r="OI34" s="12"/>
      <c r="OJ34" s="12"/>
      <c r="OK34" s="12"/>
      <c r="OL34" s="2">
        <v>80</v>
      </c>
      <c r="OM34" s="2">
        <v>80</v>
      </c>
      <c r="ON34" s="2">
        <v>80</v>
      </c>
      <c r="OO34" s="2">
        <f t="shared" si="89"/>
        <v>100</v>
      </c>
      <c r="OP34" s="2">
        <f t="shared" si="90"/>
        <v>100</v>
      </c>
    </row>
    <row r="35" spans="1:406" ht="25.5" customHeight="1" x14ac:dyDescent="0.2">
      <c r="A35" s="3" t="s">
        <v>46</v>
      </c>
      <c r="B35" s="2">
        <f t="shared" si="91"/>
        <v>59412.700000000004</v>
      </c>
      <c r="C35" s="2">
        <f t="shared" si="92"/>
        <v>0.1</v>
      </c>
      <c r="D35" s="2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>
        <v>12000</v>
      </c>
      <c r="AB35" s="4"/>
      <c r="AC35" s="4"/>
      <c r="AD35" s="4"/>
      <c r="AE35" s="4"/>
      <c r="AF35" s="4">
        <v>800</v>
      </c>
      <c r="AG35" s="4"/>
      <c r="AH35" s="4"/>
      <c r="AI35" s="4"/>
      <c r="AJ35" s="4"/>
      <c r="AK35" s="4">
        <v>1000</v>
      </c>
      <c r="AL35" s="2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  <c r="AX35" s="4"/>
      <c r="AY35" s="4"/>
      <c r="AZ35" s="4"/>
      <c r="BA35" s="4"/>
      <c r="BB35" s="4"/>
      <c r="BC35" s="4"/>
      <c r="BD35" s="4"/>
      <c r="BE35" s="4"/>
      <c r="BF35" s="4"/>
      <c r="BG35" s="4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5"/>
      <c r="BV35" s="5"/>
      <c r="BW35" s="4"/>
      <c r="BX35" s="4"/>
      <c r="BY35" s="4"/>
      <c r="BZ35" s="5"/>
      <c r="CA35" s="5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  <c r="CO35" s="4"/>
      <c r="CP35" s="4"/>
      <c r="CQ35" s="4"/>
      <c r="CR35" s="4"/>
      <c r="CS35" s="4"/>
      <c r="CT35" s="4"/>
      <c r="CU35" s="4"/>
      <c r="CV35" s="4"/>
      <c r="CW35" s="4"/>
      <c r="CX35" s="4"/>
      <c r="CY35" s="4"/>
      <c r="CZ35" s="4"/>
      <c r="DA35" s="4"/>
      <c r="DB35" s="4"/>
      <c r="DC35" s="4"/>
      <c r="DD35" s="6"/>
      <c r="DE35" s="6"/>
      <c r="DF35" s="4"/>
      <c r="DG35" s="4"/>
      <c r="DH35" s="4"/>
      <c r="DI35" s="4"/>
      <c r="DJ35" s="4"/>
      <c r="DK35" s="4"/>
      <c r="DL35" s="4"/>
      <c r="DM35" s="4"/>
      <c r="DN35" s="4"/>
      <c r="DO35" s="4"/>
      <c r="DP35" s="4"/>
      <c r="DQ35" s="4"/>
      <c r="DR35" s="2"/>
      <c r="DS35" s="5"/>
      <c r="DT35" s="5"/>
      <c r="DU35" s="4"/>
      <c r="DV35" s="4"/>
      <c r="DW35" s="2"/>
      <c r="DX35" s="4"/>
      <c r="DY35" s="4"/>
      <c r="DZ35" s="4"/>
      <c r="EA35" s="4"/>
      <c r="EB35" s="4"/>
      <c r="EC35" s="4">
        <v>0.1</v>
      </c>
      <c r="ED35" s="2"/>
      <c r="EE35" s="2"/>
      <c r="EF35" s="4"/>
      <c r="EG35" s="4"/>
      <c r="EH35" s="4"/>
      <c r="EI35" s="4"/>
      <c r="EJ35" s="4"/>
      <c r="EK35" s="4"/>
      <c r="EL35" s="4"/>
      <c r="EM35" s="4"/>
      <c r="EN35" s="4"/>
      <c r="EO35" s="4"/>
      <c r="EP35" s="4"/>
      <c r="EQ35" s="4"/>
      <c r="ER35" s="5"/>
      <c r="ES35" s="5"/>
      <c r="ET35" s="4"/>
      <c r="EU35" s="4"/>
      <c r="EV35" s="4"/>
      <c r="EW35" s="4"/>
      <c r="EX35" s="4"/>
      <c r="EY35" s="4"/>
      <c r="EZ35" s="4"/>
      <c r="FA35" s="4"/>
      <c r="FB35" s="4"/>
      <c r="FC35" s="4"/>
      <c r="FD35" s="4"/>
      <c r="FE35" s="4"/>
      <c r="FF35" s="4"/>
      <c r="FG35" s="4"/>
      <c r="FH35" s="4"/>
      <c r="FI35" s="4"/>
      <c r="FJ35" s="4"/>
      <c r="FK35" s="4"/>
      <c r="FL35" s="4"/>
      <c r="FM35" s="4"/>
      <c r="FN35" s="4"/>
      <c r="FO35" s="4"/>
      <c r="FP35" s="4"/>
      <c r="FQ35" s="4"/>
      <c r="FR35" s="4"/>
      <c r="FS35" s="4"/>
      <c r="FT35" s="4"/>
      <c r="FU35" s="4"/>
      <c r="FV35" s="4"/>
      <c r="FW35" s="4"/>
      <c r="FX35" s="4"/>
      <c r="FY35" s="4"/>
      <c r="FZ35" s="4"/>
      <c r="GA35" s="4"/>
      <c r="GB35" s="4"/>
      <c r="GC35" s="4"/>
      <c r="GD35" s="4"/>
      <c r="GE35" s="4"/>
      <c r="GF35" s="4"/>
      <c r="GG35" s="4"/>
      <c r="GH35" s="4"/>
      <c r="GI35" s="4"/>
      <c r="GJ35" s="4"/>
      <c r="GK35" s="4"/>
      <c r="GL35" s="4"/>
      <c r="GM35" s="4"/>
      <c r="GN35" s="4"/>
      <c r="GO35" s="4"/>
      <c r="GP35" s="4"/>
      <c r="GQ35" s="4"/>
      <c r="GR35" s="4"/>
      <c r="GS35" s="4"/>
      <c r="GT35" s="4">
        <v>1128.9000000000001</v>
      </c>
      <c r="GU35" s="4"/>
      <c r="GV35" s="4"/>
      <c r="GW35" s="4"/>
      <c r="GX35" s="4"/>
      <c r="GY35" s="4">
        <v>483.8</v>
      </c>
      <c r="GZ35" s="4"/>
      <c r="HA35" s="4"/>
      <c r="HB35" s="4"/>
      <c r="HC35" s="4"/>
      <c r="HD35" s="4"/>
      <c r="HE35" s="4"/>
      <c r="HF35" s="4"/>
      <c r="HG35" s="4"/>
      <c r="HH35" s="4"/>
      <c r="HI35" s="4"/>
      <c r="HJ35" s="5"/>
      <c r="HK35" s="5"/>
      <c r="HL35" s="4"/>
      <c r="HM35" s="4"/>
      <c r="HN35" s="4"/>
      <c r="HO35" s="4"/>
      <c r="HP35" s="4"/>
      <c r="HQ35" s="4"/>
      <c r="HR35" s="4"/>
      <c r="HS35" s="4"/>
      <c r="HT35" s="5"/>
      <c r="HU35" s="5"/>
      <c r="HV35" s="4"/>
      <c r="HW35" s="4"/>
      <c r="HX35" s="4"/>
      <c r="HY35" s="4"/>
      <c r="HZ35" s="4"/>
      <c r="IA35" s="4"/>
      <c r="IB35" s="4"/>
      <c r="IC35" s="4"/>
      <c r="ID35" s="4"/>
      <c r="IE35" s="4"/>
      <c r="IF35" s="4"/>
      <c r="IG35" s="4"/>
      <c r="IH35" s="4"/>
      <c r="II35" s="4"/>
      <c r="IJ35" s="4"/>
      <c r="IK35" s="4"/>
      <c r="IL35" s="4"/>
      <c r="IM35" s="4"/>
      <c r="IN35" s="5"/>
      <c r="IO35" s="5"/>
      <c r="IP35" s="4"/>
      <c r="IQ35" s="4"/>
      <c r="IR35" s="4"/>
      <c r="IS35" s="4"/>
      <c r="IT35" s="4"/>
      <c r="IU35" s="4"/>
      <c r="IV35" s="4"/>
      <c r="IW35" s="4"/>
      <c r="IX35" s="4"/>
      <c r="IY35" s="4"/>
      <c r="IZ35" s="4"/>
      <c r="JA35" s="4"/>
      <c r="JB35" s="4"/>
      <c r="JC35" s="4"/>
      <c r="JD35" s="4"/>
      <c r="JE35" s="4"/>
      <c r="JF35" s="4"/>
      <c r="JG35" s="4"/>
      <c r="JH35" s="2"/>
      <c r="JI35" s="2"/>
      <c r="JJ35" s="4"/>
      <c r="JK35" s="4"/>
      <c r="JL35" s="4"/>
      <c r="JM35" s="4"/>
      <c r="JN35" s="4"/>
      <c r="JO35" s="4"/>
      <c r="JP35" s="4"/>
      <c r="JQ35" s="4"/>
      <c r="JR35" s="4"/>
      <c r="JS35" s="4"/>
      <c r="JT35" s="2"/>
      <c r="JU35" s="4"/>
      <c r="JV35" s="4"/>
      <c r="JW35" s="4"/>
      <c r="JX35" s="4"/>
      <c r="JY35" s="2"/>
      <c r="JZ35" s="4"/>
      <c r="KA35" s="4"/>
      <c r="KB35" s="4"/>
      <c r="KC35" s="4"/>
      <c r="KD35" s="4"/>
      <c r="KE35" s="4"/>
      <c r="KF35" s="4"/>
      <c r="KG35" s="4"/>
      <c r="KH35" s="4"/>
      <c r="KI35" s="4"/>
      <c r="KJ35" s="4"/>
      <c r="KK35" s="4"/>
      <c r="KL35" s="4"/>
      <c r="KM35" s="4"/>
      <c r="KN35" s="4"/>
      <c r="KO35" s="4"/>
      <c r="KP35" s="4"/>
      <c r="KQ35" s="4"/>
      <c r="KR35" s="4"/>
      <c r="KS35" s="4"/>
      <c r="KT35" s="4"/>
      <c r="KU35" s="4">
        <v>32800</v>
      </c>
      <c r="KV35" s="4"/>
      <c r="KW35" s="4"/>
      <c r="KX35" s="4"/>
      <c r="KY35" s="4"/>
      <c r="KZ35" s="4"/>
      <c r="LA35" s="4"/>
      <c r="LB35" s="4"/>
      <c r="LC35" s="4"/>
      <c r="LD35" s="4"/>
      <c r="LE35" s="4">
        <v>10000</v>
      </c>
      <c r="LF35" s="4"/>
      <c r="LG35" s="4"/>
      <c r="LH35" s="4"/>
      <c r="LI35" s="4"/>
      <c r="LJ35" s="4"/>
      <c r="LK35" s="4"/>
      <c r="LL35" s="4"/>
      <c r="LM35" s="4"/>
      <c r="LN35" s="4"/>
      <c r="LO35" s="4"/>
      <c r="LP35" s="4"/>
      <c r="LQ35" s="4"/>
      <c r="LR35" s="4"/>
      <c r="LS35" s="4"/>
      <c r="LT35" s="4"/>
      <c r="LU35" s="4"/>
      <c r="LV35" s="4"/>
      <c r="LW35" s="12"/>
      <c r="LX35" s="13"/>
      <c r="LY35" s="13"/>
      <c r="LZ35" s="13"/>
      <c r="MA35" s="13"/>
      <c r="MB35" s="13"/>
      <c r="MC35" s="13"/>
      <c r="MD35" s="4"/>
      <c r="ME35" s="4"/>
      <c r="MF35" s="4"/>
      <c r="MG35" s="12"/>
      <c r="MH35" s="13"/>
      <c r="MI35" s="2"/>
      <c r="MJ35" s="2"/>
      <c r="MK35" s="2"/>
      <c r="ML35" s="13"/>
      <c r="MM35" s="13"/>
      <c r="MN35" s="4"/>
      <c r="MO35" s="4"/>
      <c r="MP35" s="4"/>
      <c r="MQ35" s="12"/>
      <c r="MR35" s="13"/>
      <c r="MS35" s="13"/>
      <c r="MT35" s="13"/>
      <c r="MU35" s="13"/>
      <c r="MV35" s="13"/>
      <c r="MW35" s="13"/>
      <c r="MX35" s="4"/>
      <c r="MY35" s="4"/>
      <c r="MZ35" s="4"/>
      <c r="NA35" s="12"/>
      <c r="NB35" s="13"/>
      <c r="NC35" s="4"/>
      <c r="ND35" s="4"/>
      <c r="NE35" s="4"/>
      <c r="NF35" s="12"/>
      <c r="NG35" s="13"/>
      <c r="NH35" s="4"/>
      <c r="NI35" s="4"/>
      <c r="NJ35" s="4"/>
      <c r="NK35" s="12"/>
      <c r="NL35" s="13"/>
      <c r="NM35" s="4"/>
      <c r="NN35" s="4"/>
      <c r="NO35" s="4"/>
      <c r="NP35" s="12"/>
      <c r="NQ35" s="13"/>
      <c r="NR35" s="4"/>
      <c r="NS35" s="4"/>
      <c r="NT35" s="4"/>
      <c r="NU35" s="12"/>
      <c r="NV35" s="13"/>
      <c r="NW35" s="4"/>
      <c r="NX35" s="4"/>
      <c r="NY35" s="4"/>
      <c r="NZ35" s="12"/>
      <c r="OA35" s="13"/>
      <c r="OB35" s="4"/>
      <c r="OC35" s="4"/>
      <c r="OD35" s="4"/>
      <c r="OE35" s="12"/>
      <c r="OF35" s="13"/>
      <c r="OG35" s="4">
        <v>1200</v>
      </c>
      <c r="OH35" s="4"/>
      <c r="OI35" s="13"/>
      <c r="OJ35" s="13"/>
      <c r="OK35" s="13"/>
      <c r="OL35" s="2"/>
      <c r="OM35" s="2"/>
      <c r="ON35" s="13"/>
      <c r="OO35" s="13"/>
      <c r="OP35" s="13"/>
    </row>
  </sheetData>
  <mergeCells count="661">
    <mergeCell ref="IA3:IB3"/>
    <mergeCell ref="JE3:JF3"/>
    <mergeCell ref="JT3:JU3"/>
    <mergeCell ref="EJ3:EK3"/>
    <mergeCell ref="FD3:FE3"/>
    <mergeCell ref="FS3:FT3"/>
    <mergeCell ref="GH3:GI3"/>
    <mergeCell ref="GW3:GX3"/>
    <mergeCell ref="HL3:HM3"/>
    <mergeCell ref="GY9:HC9"/>
    <mergeCell ref="JQ8:JU8"/>
    <mergeCell ref="JQ9:JU9"/>
    <mergeCell ref="A4:A7"/>
    <mergeCell ref="B4:F5"/>
    <mergeCell ref="JB9:JF9"/>
    <mergeCell ref="JG8:JK8"/>
    <mergeCell ref="JG9:JK9"/>
    <mergeCell ref="JL8:JP8"/>
    <mergeCell ref="JL9:JP9"/>
    <mergeCell ref="JB6:JB7"/>
    <mergeCell ref="JC6:JC7"/>
    <mergeCell ref="JD6:JD7"/>
    <mergeCell ref="JE6:JF6"/>
    <mergeCell ref="IM5:IQ5"/>
    <mergeCell ref="EQ5:EZ5"/>
    <mergeCell ref="AP5:AT5"/>
    <mergeCell ref="DM5:DQ5"/>
    <mergeCell ref="FP5:FT5"/>
    <mergeCell ref="FU5:FY5"/>
    <mergeCell ref="BT5:BX5"/>
    <mergeCell ref="FA5:FE5"/>
    <mergeCell ref="HY6:HY7"/>
    <mergeCell ref="GJ8:GN8"/>
    <mergeCell ref="GJ9:GN9"/>
    <mergeCell ref="GO9:GS9"/>
    <mergeCell ref="GT6:GT7"/>
    <mergeCell ref="GU6:GU7"/>
    <mergeCell ref="GV6:GV7"/>
    <mergeCell ref="GW6:GX6"/>
    <mergeCell ref="GT8:GX8"/>
    <mergeCell ref="GT9:GX9"/>
    <mergeCell ref="EV6:EV7"/>
    <mergeCell ref="EW6:EW7"/>
    <mergeCell ref="FQ6:FQ7"/>
    <mergeCell ref="FR6:FR7"/>
    <mergeCell ref="GB6:GB7"/>
    <mergeCell ref="GC6:GD6"/>
    <mergeCell ref="FW6:FW7"/>
    <mergeCell ref="FX6:FY6"/>
    <mergeCell ref="FS6:FT6"/>
    <mergeCell ref="FV6:FV7"/>
    <mergeCell ref="EX6:EX7"/>
    <mergeCell ref="FD6:FE6"/>
    <mergeCell ref="FZ8:GD8"/>
    <mergeCell ref="HA6:HA7"/>
    <mergeCell ref="HB6:HC6"/>
    <mergeCell ref="GO6:GO7"/>
    <mergeCell ref="GP6:GP7"/>
    <mergeCell ref="GQ6:GQ7"/>
    <mergeCell ref="GR6:GS6"/>
    <mergeCell ref="GE6:GE7"/>
    <mergeCell ref="GF6:GF7"/>
    <mergeCell ref="GG6:GG7"/>
    <mergeCell ref="GH6:GI6"/>
    <mergeCell ref="GY6:GY7"/>
    <mergeCell ref="EG8:EK8"/>
    <mergeCell ref="EG9:EK9"/>
    <mergeCell ref="FF9:FJ9"/>
    <mergeCell ref="EV9:EZ9"/>
    <mergeCell ref="FK9:FO9"/>
    <mergeCell ref="EQ8:EU8"/>
    <mergeCell ref="EQ9:EU9"/>
    <mergeCell ref="GE8:GI8"/>
    <mergeCell ref="EV8:EZ8"/>
    <mergeCell ref="FZ9:GD9"/>
    <mergeCell ref="FA8:FE8"/>
    <mergeCell ref="FP8:FT8"/>
    <mergeCell ref="FK8:FO8"/>
    <mergeCell ref="DI6:DI7"/>
    <mergeCell ref="DM6:DM7"/>
    <mergeCell ref="BF6:BF7"/>
    <mergeCell ref="BG6:BG7"/>
    <mergeCell ref="AK8:AO8"/>
    <mergeCell ref="DE6:DE7"/>
    <mergeCell ref="BT8:BX8"/>
    <mergeCell ref="CD6:CD7"/>
    <mergeCell ref="CE6:CE7"/>
    <mergeCell ref="CF6:CF7"/>
    <mergeCell ref="CG6:CH6"/>
    <mergeCell ref="BZ6:BZ7"/>
    <mergeCell ref="BY6:BY7"/>
    <mergeCell ref="BW6:BX6"/>
    <mergeCell ref="BY8:CC8"/>
    <mergeCell ref="CD8:CH8"/>
    <mergeCell ref="CU6:CU7"/>
    <mergeCell ref="DC8:DG8"/>
    <mergeCell ref="CS6:CS7"/>
    <mergeCell ref="BJ8:BN8"/>
    <mergeCell ref="AX6:AY6"/>
    <mergeCell ref="AL6:AL7"/>
    <mergeCell ref="AU9:AY9"/>
    <mergeCell ref="BO9:BS9"/>
    <mergeCell ref="BT9:BX9"/>
    <mergeCell ref="CS9:CW9"/>
    <mergeCell ref="CX8:DB8"/>
    <mergeCell ref="DW8:EA8"/>
    <mergeCell ref="DW9:EA9"/>
    <mergeCell ref="DC9:DG9"/>
    <mergeCell ref="DH8:DL8"/>
    <mergeCell ref="DH9:DL9"/>
    <mergeCell ref="BO8:BS8"/>
    <mergeCell ref="BE9:BI9"/>
    <mergeCell ref="BJ9:BN9"/>
    <mergeCell ref="CD9:CH9"/>
    <mergeCell ref="CN9:CR9"/>
    <mergeCell ref="CN8:CR8"/>
    <mergeCell ref="BY9:CC9"/>
    <mergeCell ref="CS8:CW8"/>
    <mergeCell ref="HD9:HH9"/>
    <mergeCell ref="GO8:GS8"/>
    <mergeCell ref="FU6:FU7"/>
    <mergeCell ref="FF8:FJ8"/>
    <mergeCell ref="DJ6:DJ7"/>
    <mergeCell ref="DR8:DV8"/>
    <mergeCell ref="DR6:DR7"/>
    <mergeCell ref="DM8:DQ8"/>
    <mergeCell ref="DM9:DQ9"/>
    <mergeCell ref="DR9:DV9"/>
    <mergeCell ref="GE9:GI9"/>
    <mergeCell ref="EB8:EF8"/>
    <mergeCell ref="EB9:EF9"/>
    <mergeCell ref="FA9:FE9"/>
    <mergeCell ref="FP9:FT9"/>
    <mergeCell ref="FU8:FY8"/>
    <mergeCell ref="FU9:FY9"/>
    <mergeCell ref="GZ6:GZ7"/>
    <mergeCell ref="DN6:DN7"/>
    <mergeCell ref="FA6:FA7"/>
    <mergeCell ref="FB6:FB7"/>
    <mergeCell ref="FC6:FC7"/>
    <mergeCell ref="HD8:HH8"/>
    <mergeCell ref="EC6:EC7"/>
    <mergeCell ref="B6:B7"/>
    <mergeCell ref="CX9:DB9"/>
    <mergeCell ref="CA6:CA7"/>
    <mergeCell ref="CB6:CC6"/>
    <mergeCell ref="AU5:AY5"/>
    <mergeCell ref="DC5:DG5"/>
    <mergeCell ref="DH5:DL5"/>
    <mergeCell ref="AU6:AU7"/>
    <mergeCell ref="AV6:AV7"/>
    <mergeCell ref="AW6:AW7"/>
    <mergeCell ref="CY6:CY7"/>
    <mergeCell ref="CZ6:CZ7"/>
    <mergeCell ref="DA6:DB6"/>
    <mergeCell ref="AR6:AR7"/>
    <mergeCell ref="BL6:BL7"/>
    <mergeCell ref="BJ5:BN5"/>
    <mergeCell ref="C6:C7"/>
    <mergeCell ref="D6:D7"/>
    <mergeCell ref="G6:G7"/>
    <mergeCell ref="I6:I7"/>
    <mergeCell ref="H6:H7"/>
    <mergeCell ref="E6:F6"/>
    <mergeCell ref="DK6:DL6"/>
    <mergeCell ref="BP6:BP7"/>
    <mergeCell ref="H1:K1"/>
    <mergeCell ref="V6:V7"/>
    <mergeCell ref="W6:W7"/>
    <mergeCell ref="X6:X7"/>
    <mergeCell ref="Y6:Z6"/>
    <mergeCell ref="BE5:BI5"/>
    <mergeCell ref="BO5:BS5"/>
    <mergeCell ref="G5:K5"/>
    <mergeCell ref="L5:P5"/>
    <mergeCell ref="Q5:Z5"/>
    <mergeCell ref="J3:K3"/>
    <mergeCell ref="Y3:Z3"/>
    <mergeCell ref="AN3:AO3"/>
    <mergeCell ref="R6:R7"/>
    <mergeCell ref="O6:P6"/>
    <mergeCell ref="Q6:Q7"/>
    <mergeCell ref="L6:L7"/>
    <mergeCell ref="M6:M7"/>
    <mergeCell ref="N6:N7"/>
    <mergeCell ref="AM6:AM7"/>
    <mergeCell ref="AP6:AP7"/>
    <mergeCell ref="AQ6:AQ7"/>
    <mergeCell ref="AK6:AK7"/>
    <mergeCell ref="BE6:BE7"/>
    <mergeCell ref="AF9:AJ9"/>
    <mergeCell ref="AK9:AO9"/>
    <mergeCell ref="AP9:AT9"/>
    <mergeCell ref="S6:S7"/>
    <mergeCell ref="AG6:AG7"/>
    <mergeCell ref="AH6:AH7"/>
    <mergeCell ref="J6:K6"/>
    <mergeCell ref="G9:K9"/>
    <mergeCell ref="L8:P8"/>
    <mergeCell ref="L9:P9"/>
    <mergeCell ref="Q8:U8"/>
    <mergeCell ref="Q9:U9"/>
    <mergeCell ref="V8:Z8"/>
    <mergeCell ref="V9:Z9"/>
    <mergeCell ref="AP8:AT8"/>
    <mergeCell ref="AS6:AT6"/>
    <mergeCell ref="G8:K8"/>
    <mergeCell ref="AF8:AJ8"/>
    <mergeCell ref="T6:U6"/>
    <mergeCell ref="AF6:AF7"/>
    <mergeCell ref="AA6:AA7"/>
    <mergeCell ref="AB6:AB7"/>
    <mergeCell ref="AC6:AC7"/>
    <mergeCell ref="AD6:AE6"/>
    <mergeCell ref="AI6:AJ6"/>
    <mergeCell ref="CT6:CT7"/>
    <mergeCell ref="EY6:EZ6"/>
    <mergeCell ref="AU8:AY8"/>
    <mergeCell ref="BE8:BI8"/>
    <mergeCell ref="ED6:ED7"/>
    <mergeCell ref="EQ6:EQ7"/>
    <mergeCell ref="DF6:DG6"/>
    <mergeCell ref="EJ6:EK6"/>
    <mergeCell ref="AN6:AO6"/>
    <mergeCell ref="EI6:EI7"/>
    <mergeCell ref="DW6:DW7"/>
    <mergeCell ref="DX6:DX7"/>
    <mergeCell ref="EL8:EP8"/>
    <mergeCell ref="DC6:DC7"/>
    <mergeCell ref="DO6:DO7"/>
    <mergeCell ref="CX6:CX7"/>
    <mergeCell ref="EN6:EN7"/>
    <mergeCell ref="EO6:EP6"/>
    <mergeCell ref="DU6:DV6"/>
    <mergeCell ref="DP6:DQ6"/>
    <mergeCell ref="BQ6:BQ7"/>
    <mergeCell ref="BR6:BS6"/>
    <mergeCell ref="BO6:BO7"/>
    <mergeCell ref="BH3:BI3"/>
    <mergeCell ref="BW3:BX3"/>
    <mergeCell ref="CV3:CW3"/>
    <mergeCell ref="DK3:DL3"/>
    <mergeCell ref="DZ3:EA3"/>
    <mergeCell ref="BV6:BV7"/>
    <mergeCell ref="BM6:BN6"/>
    <mergeCell ref="EL6:EL7"/>
    <mergeCell ref="EM6:EM7"/>
    <mergeCell ref="CO6:CO7"/>
    <mergeCell ref="CP6:CP7"/>
    <mergeCell ref="CQ6:CR6"/>
    <mergeCell ref="DS6:DS7"/>
    <mergeCell ref="DT6:DT7"/>
    <mergeCell ref="EB6:EB7"/>
    <mergeCell ref="DY6:DY7"/>
    <mergeCell ref="DZ6:EA6"/>
    <mergeCell ref="EG6:EG7"/>
    <mergeCell ref="EH6:EH7"/>
    <mergeCell ref="BH6:BI6"/>
    <mergeCell ref="BT6:BT7"/>
    <mergeCell ref="BU6:BU7"/>
    <mergeCell ref="CV6:CW6"/>
    <mergeCell ref="DH6:DH7"/>
    <mergeCell ref="NC5:NG5"/>
    <mergeCell ref="MN5:MR5"/>
    <mergeCell ref="MS5:MW5"/>
    <mergeCell ref="MI5:MM5"/>
    <mergeCell ref="MD5:MH5"/>
    <mergeCell ref="LY5:MC5"/>
    <mergeCell ref="OI1:OK1"/>
    <mergeCell ref="OM1:OP1"/>
    <mergeCell ref="BJ6:BJ7"/>
    <mergeCell ref="BK6:BK7"/>
    <mergeCell ref="FP6:FP7"/>
    <mergeCell ref="JJ6:JK6"/>
    <mergeCell ref="JS6:JS7"/>
    <mergeCell ref="JT6:JU6"/>
    <mergeCell ref="HI5:HM5"/>
    <mergeCell ref="HN5:HR5"/>
    <mergeCell ref="HZ6:HZ7"/>
    <mergeCell ref="IA6:IB6"/>
    <mergeCell ref="ER6:ER7"/>
    <mergeCell ref="ES6:ES7"/>
    <mergeCell ref="EE6:EF6"/>
    <mergeCell ref="ET6:EU6"/>
    <mergeCell ref="DD6:DD7"/>
    <mergeCell ref="JW6:JW7"/>
    <mergeCell ref="OL4:OP4"/>
    <mergeCell ref="OL5:OP5"/>
    <mergeCell ref="OB6:OB7"/>
    <mergeCell ref="OC6:OC7"/>
    <mergeCell ref="OD6:OD7"/>
    <mergeCell ref="OE6:OF6"/>
    <mergeCell ref="OG6:OG7"/>
    <mergeCell ref="OH6:OH7"/>
    <mergeCell ref="OI6:OI7"/>
    <mergeCell ref="OJ6:OK6"/>
    <mergeCell ref="OL6:OL7"/>
    <mergeCell ref="OM6:OM7"/>
    <mergeCell ref="ON6:ON7"/>
    <mergeCell ref="OO6:OP6"/>
    <mergeCell ref="OB5:OF5"/>
    <mergeCell ref="OG5:OK5"/>
    <mergeCell ref="NH5:NL5"/>
    <mergeCell ref="NO6:NO7"/>
    <mergeCell ref="NP6:NQ6"/>
    <mergeCell ref="NR6:NR7"/>
    <mergeCell ref="NS6:NS7"/>
    <mergeCell ref="OG8:OK8"/>
    <mergeCell ref="OL8:OP8"/>
    <mergeCell ref="KI3:KJ3"/>
    <mergeCell ref="MG3:MH3"/>
    <mergeCell ref="MV3:MW3"/>
    <mergeCell ref="NK3:NL3"/>
    <mergeCell ref="NZ3:OA3"/>
    <mergeCell ref="OO3:OP3"/>
    <mergeCell ref="KF5:KJ5"/>
    <mergeCell ref="KK5:KO5"/>
    <mergeCell ref="KZ5:LD5"/>
    <mergeCell ref="LE5:LI5"/>
    <mergeCell ref="LO5:LS5"/>
    <mergeCell ref="LT5:LX5"/>
    <mergeCell ref="MI8:MM8"/>
    <mergeCell ref="MN8:MR8"/>
    <mergeCell ref="MS8:MW8"/>
    <mergeCell ref="MX8:NB8"/>
    <mergeCell ref="KF6:KF7"/>
    <mergeCell ref="OL9:OP9"/>
    <mergeCell ref="MI9:MM9"/>
    <mergeCell ref="MN9:MR9"/>
    <mergeCell ref="MS9:MW9"/>
    <mergeCell ref="MX9:NB9"/>
    <mergeCell ref="NC9:NG9"/>
    <mergeCell ref="NH9:NL9"/>
    <mergeCell ref="NM9:NQ9"/>
    <mergeCell ref="NR9:NV9"/>
    <mergeCell ref="NW9:OA9"/>
    <mergeCell ref="OB9:OF9"/>
    <mergeCell ref="KZ8:LD8"/>
    <mergeCell ref="LE8:LI8"/>
    <mergeCell ref="LO8:LS8"/>
    <mergeCell ref="LT8:LX8"/>
    <mergeCell ref="MD8:MH8"/>
    <mergeCell ref="KP8:KT8"/>
    <mergeCell ref="LJ8:LN8"/>
    <mergeCell ref="LY8:MC8"/>
    <mergeCell ref="OG9:OK9"/>
    <mergeCell ref="OB8:OF8"/>
    <mergeCell ref="NC8:NG8"/>
    <mergeCell ref="NH8:NL8"/>
    <mergeCell ref="NM8:NQ8"/>
    <mergeCell ref="NR8:NV8"/>
    <mergeCell ref="NW8:OA8"/>
    <mergeCell ref="KZ9:LD9"/>
    <mergeCell ref="LE9:LI9"/>
    <mergeCell ref="LY9:MC9"/>
    <mergeCell ref="KU8:KY8"/>
    <mergeCell ref="KU9:KY9"/>
    <mergeCell ref="NM6:NM7"/>
    <mergeCell ref="NN6:NN7"/>
    <mergeCell ref="NT6:NT7"/>
    <mergeCell ref="NU6:NV6"/>
    <mergeCell ref="NW6:NW7"/>
    <mergeCell ref="ND6:ND7"/>
    <mergeCell ref="NE6:NE7"/>
    <mergeCell ref="NX6:NX7"/>
    <mergeCell ref="NY6:NY7"/>
    <mergeCell ref="NZ6:OA6"/>
    <mergeCell ref="LO9:LS9"/>
    <mergeCell ref="LT9:LX9"/>
    <mergeCell ref="MD9:MH9"/>
    <mergeCell ref="KP9:KT9"/>
    <mergeCell ref="NF6:NG6"/>
    <mergeCell ref="NH6:NH7"/>
    <mergeCell ref="NI6:NI7"/>
    <mergeCell ref="NJ6:NJ7"/>
    <mergeCell ref="NK6:NL6"/>
    <mergeCell ref="LE6:LE7"/>
    <mergeCell ref="LF6:LF7"/>
    <mergeCell ref="LG6:LG7"/>
    <mergeCell ref="LH6:LI6"/>
    <mergeCell ref="LO6:LO7"/>
    <mergeCell ref="LP6:LP7"/>
    <mergeCell ref="NC6:NC7"/>
    <mergeCell ref="KZ6:KZ7"/>
    <mergeCell ref="LA6:LA7"/>
    <mergeCell ref="KP6:KP7"/>
    <mergeCell ref="KQ6:KQ7"/>
    <mergeCell ref="KR6:KR7"/>
    <mergeCell ref="KS6:KT6"/>
    <mergeCell ref="NA6:NB6"/>
    <mergeCell ref="MS6:MS7"/>
    <mergeCell ref="FF6:FF7"/>
    <mergeCell ref="FG6:FG7"/>
    <mergeCell ref="FH6:FH7"/>
    <mergeCell ref="FI6:FJ6"/>
    <mergeCell ref="IM9:IQ9"/>
    <mergeCell ref="HN8:HR8"/>
    <mergeCell ref="HX8:IB8"/>
    <mergeCell ref="GY8:HC8"/>
    <mergeCell ref="FZ6:FZ7"/>
    <mergeCell ref="GA6:GA7"/>
    <mergeCell ref="HI8:HM8"/>
    <mergeCell ref="HI9:HM9"/>
    <mergeCell ref="HN9:HR9"/>
    <mergeCell ref="HS8:HW8"/>
    <mergeCell ref="HS9:HW9"/>
    <mergeCell ref="HX6:HX7"/>
    <mergeCell ref="HK6:HK7"/>
    <mergeCell ref="HG6:HH6"/>
    <mergeCell ref="HL6:HM6"/>
    <mergeCell ref="HJ6:HJ7"/>
    <mergeCell ref="GK6:GK7"/>
    <mergeCell ref="GL6:GL7"/>
    <mergeCell ref="GM6:GN6"/>
    <mergeCell ref="HX9:IB9"/>
    <mergeCell ref="IM8:IQ8"/>
    <mergeCell ref="FK5:FO5"/>
    <mergeCell ref="FK6:FK7"/>
    <mergeCell ref="FL6:FL7"/>
    <mergeCell ref="FM6:FM7"/>
    <mergeCell ref="FN6:FO6"/>
    <mergeCell ref="JQ6:JQ7"/>
    <mergeCell ref="JR6:JR7"/>
    <mergeCell ref="JL6:JL7"/>
    <mergeCell ref="JM6:JM7"/>
    <mergeCell ref="JN6:JN7"/>
    <mergeCell ref="JO6:JP6"/>
    <mergeCell ref="HQ6:HR6"/>
    <mergeCell ref="HD6:HD7"/>
    <mergeCell ref="HE6:HE7"/>
    <mergeCell ref="HV6:HW6"/>
    <mergeCell ref="HN6:HN7"/>
    <mergeCell ref="HO6:HO7"/>
    <mergeCell ref="HP6:HP7"/>
    <mergeCell ref="JG6:JG7"/>
    <mergeCell ref="JH6:JH7"/>
    <mergeCell ref="JI6:JI7"/>
    <mergeCell ref="HU6:HU7"/>
    <mergeCell ref="HS5:HW5"/>
    <mergeCell ref="HX5:IB5"/>
    <mergeCell ref="IW5:JA5"/>
    <mergeCell ref="JB5:JF5"/>
    <mergeCell ref="JG5:JK5"/>
    <mergeCell ref="LQ6:LQ7"/>
    <mergeCell ref="MQ6:MR6"/>
    <mergeCell ref="IC5:IG5"/>
    <mergeCell ref="IC6:IC7"/>
    <mergeCell ref="HS6:HS7"/>
    <mergeCell ref="KH6:KH7"/>
    <mergeCell ref="KI6:KJ6"/>
    <mergeCell ref="KK6:KK7"/>
    <mergeCell ref="KL6:KL7"/>
    <mergeCell ref="KM6:KM7"/>
    <mergeCell ref="KN6:KO6"/>
    <mergeCell ref="JV6:JV7"/>
    <mergeCell ref="JX6:JX7"/>
    <mergeCell ref="JY6:JZ6"/>
    <mergeCell ref="KA6:KA7"/>
    <mergeCell ref="KB6:KB7"/>
    <mergeCell ref="KC6:KC7"/>
    <mergeCell ref="KD6:KE6"/>
    <mergeCell ref="HT6:HT7"/>
    <mergeCell ref="MT6:MT7"/>
    <mergeCell ref="MU6:MU7"/>
    <mergeCell ref="MV6:MW6"/>
    <mergeCell ref="MX6:MX7"/>
    <mergeCell ref="MY6:MY7"/>
    <mergeCell ref="MZ6:MZ7"/>
    <mergeCell ref="LY6:LY7"/>
    <mergeCell ref="LZ6:LZ7"/>
    <mergeCell ref="LR6:LS6"/>
    <mergeCell ref="LT6:LT7"/>
    <mergeCell ref="LU6:LU7"/>
    <mergeCell ref="LV6:LV7"/>
    <mergeCell ref="LW6:LX6"/>
    <mergeCell ref="MD6:MD7"/>
    <mergeCell ref="ME6:ME7"/>
    <mergeCell ref="MF6:MF7"/>
    <mergeCell ref="MG6:MH6"/>
    <mergeCell ref="MA6:MA7"/>
    <mergeCell ref="MB6:MC6"/>
    <mergeCell ref="MP6:MP7"/>
    <mergeCell ref="MI6:MI7"/>
    <mergeCell ref="MJ6:MJ7"/>
    <mergeCell ref="MK6:MK7"/>
    <mergeCell ref="ML6:MM6"/>
    <mergeCell ref="LC3:LD3"/>
    <mergeCell ref="LW3:LX3"/>
    <mergeCell ref="LH3:LI3"/>
    <mergeCell ref="NU3:NV3"/>
    <mergeCell ref="OJ3:OK3"/>
    <mergeCell ref="MQ3:MR3"/>
    <mergeCell ref="NF3:NG3"/>
    <mergeCell ref="MN4:MW4"/>
    <mergeCell ref="MX4:NB4"/>
    <mergeCell ref="NC4:NL4"/>
    <mergeCell ref="NM4:NQ4"/>
    <mergeCell ref="NR4:OA4"/>
    <mergeCell ref="OB4:OK4"/>
    <mergeCell ref="MI4:MM4"/>
    <mergeCell ref="LJ6:LJ7"/>
    <mergeCell ref="LK6:LK7"/>
    <mergeCell ref="LL6:LL7"/>
    <mergeCell ref="LM6:LN6"/>
    <mergeCell ref="LB6:LB7"/>
    <mergeCell ref="LC6:LD6"/>
    <mergeCell ref="IY6:IY7"/>
    <mergeCell ref="IZ6:JA6"/>
    <mergeCell ref="IM6:IM7"/>
    <mergeCell ref="IN6:IN7"/>
    <mergeCell ref="IO6:IO7"/>
    <mergeCell ref="IW6:IW7"/>
    <mergeCell ref="IX6:IX7"/>
    <mergeCell ref="KG6:KG7"/>
    <mergeCell ref="KU6:KU7"/>
    <mergeCell ref="KV6:KV7"/>
    <mergeCell ref="KW6:KW7"/>
    <mergeCell ref="KX6:KY6"/>
    <mergeCell ref="NM5:NQ5"/>
    <mergeCell ref="NR5:NV5"/>
    <mergeCell ref="NW5:OA5"/>
    <mergeCell ref="AZ5:BD5"/>
    <mergeCell ref="AZ9:BD9"/>
    <mergeCell ref="AZ8:BD8"/>
    <mergeCell ref="AZ6:AZ7"/>
    <mergeCell ref="BA6:BA7"/>
    <mergeCell ref="BB6:BB7"/>
    <mergeCell ref="BC6:BD6"/>
    <mergeCell ref="CI5:CM5"/>
    <mergeCell ref="CI9:CM9"/>
    <mergeCell ref="CI8:CM8"/>
    <mergeCell ref="CI6:CI7"/>
    <mergeCell ref="CJ6:CJ7"/>
    <mergeCell ref="CK6:CK7"/>
    <mergeCell ref="CL6:CM6"/>
    <mergeCell ref="CN5:CR5"/>
    <mergeCell ref="CN6:CN7"/>
    <mergeCell ref="LJ5:LN5"/>
    <mergeCell ref="LJ9:LN9"/>
    <mergeCell ref="MX5:NB5"/>
    <mergeCell ref="MN6:MN7"/>
    <mergeCell ref="MO6:MO7"/>
    <mergeCell ref="KP5:KT5"/>
    <mergeCell ref="IR5:IV5"/>
    <mergeCell ref="O3:P3"/>
    <mergeCell ref="AI3:AJ3"/>
    <mergeCell ref="IR6:IR7"/>
    <mergeCell ref="IS6:IS7"/>
    <mergeCell ref="IT6:IT7"/>
    <mergeCell ref="IU6:IV6"/>
    <mergeCell ref="GY5:HC5"/>
    <mergeCell ref="HD5:HH5"/>
    <mergeCell ref="GE5:GI5"/>
    <mergeCell ref="GJ5:GS5"/>
    <mergeCell ref="GT5:GX5"/>
    <mergeCell ref="IP6:IQ6"/>
    <mergeCell ref="HF6:HF7"/>
    <mergeCell ref="HI6:HI7"/>
    <mergeCell ref="EG4:EU4"/>
    <mergeCell ref="EV4:FJ4"/>
    <mergeCell ref="FK4:FO4"/>
    <mergeCell ref="FP4:FY4"/>
    <mergeCell ref="FZ4:GI4"/>
    <mergeCell ref="JV5:JZ5"/>
    <mergeCell ref="KA5:KE5"/>
    <mergeCell ref="IJ6:IJ7"/>
    <mergeCell ref="KF8:KJ8"/>
    <mergeCell ref="KK8:KO8"/>
    <mergeCell ref="JB8:JF8"/>
    <mergeCell ref="ID6:ID7"/>
    <mergeCell ref="IE6:IE7"/>
    <mergeCell ref="IF6:IG6"/>
    <mergeCell ref="IH9:IL9"/>
    <mergeCell ref="AA5:AE5"/>
    <mergeCell ref="FF5:FJ5"/>
    <mergeCell ref="DW5:EA5"/>
    <mergeCell ref="EL5:EP5"/>
    <mergeCell ref="EB5:EF5"/>
    <mergeCell ref="EG5:EK5"/>
    <mergeCell ref="FZ5:GD5"/>
    <mergeCell ref="BY5:CC5"/>
    <mergeCell ref="CD5:CH5"/>
    <mergeCell ref="AF5:AJ5"/>
    <mergeCell ref="AK5:AO5"/>
    <mergeCell ref="DR5:DV5"/>
    <mergeCell ref="CS5:CW5"/>
    <mergeCell ref="CX5:DB5"/>
    <mergeCell ref="IR8:IV8"/>
    <mergeCell ref="EL9:EP9"/>
    <mergeCell ref="IK6:IL6"/>
    <mergeCell ref="IH5:IL5"/>
    <mergeCell ref="IH6:IH7"/>
    <mergeCell ref="II6:II7"/>
    <mergeCell ref="IH8:IL8"/>
    <mergeCell ref="IW9:JA9"/>
    <mergeCell ref="JL5:JP5"/>
    <mergeCell ref="JQ5:JU5"/>
    <mergeCell ref="JV8:JZ8"/>
    <mergeCell ref="KA8:KE8"/>
    <mergeCell ref="B2:P2"/>
    <mergeCell ref="M1:P1"/>
    <mergeCell ref="AU4:BI4"/>
    <mergeCell ref="BJ4:BX4"/>
    <mergeCell ref="BY4:CM4"/>
    <mergeCell ref="CN4:DB4"/>
    <mergeCell ref="DC4:DL4"/>
    <mergeCell ref="DM4:DQ4"/>
    <mergeCell ref="GY4:HC4"/>
    <mergeCell ref="G4:P4"/>
    <mergeCell ref="Q4:AE4"/>
    <mergeCell ref="AF4:AT4"/>
    <mergeCell ref="DR4:EF4"/>
    <mergeCell ref="AB1:AE1"/>
    <mergeCell ref="AQ1:AT1"/>
    <mergeCell ref="BF1:BI1"/>
    <mergeCell ref="BU1:BX1"/>
    <mergeCell ref="CJ1:CM1"/>
    <mergeCell ref="CY1:DB1"/>
    <mergeCell ref="DN1:DQ1"/>
    <mergeCell ref="EC1:EF1"/>
    <mergeCell ref="ER1:EU1"/>
    <mergeCell ref="FG1:FJ1"/>
    <mergeCell ref="FV1:FY1"/>
    <mergeCell ref="KU5:KY5"/>
    <mergeCell ref="GJ6:GJ7"/>
    <mergeCell ref="IR9:IV9"/>
    <mergeCell ref="KA4:KO4"/>
    <mergeCell ref="KP4:KT4"/>
    <mergeCell ref="KU4:LD4"/>
    <mergeCell ref="LE4:LN4"/>
    <mergeCell ref="LO4:LS4"/>
    <mergeCell ref="LT4:MH4"/>
    <mergeCell ref="GJ4:GN4"/>
    <mergeCell ref="GO4:GX4"/>
    <mergeCell ref="HD4:HR4"/>
    <mergeCell ref="HS4:IG4"/>
    <mergeCell ref="IH4:IV4"/>
    <mergeCell ref="IW4:JF4"/>
    <mergeCell ref="JG4:JK4"/>
    <mergeCell ref="JL4:JZ4"/>
    <mergeCell ref="JV9:JZ9"/>
    <mergeCell ref="KA9:KE9"/>
    <mergeCell ref="KF9:KJ9"/>
    <mergeCell ref="KK9:KO9"/>
    <mergeCell ref="IW8:JA8"/>
    <mergeCell ref="IC9:IG9"/>
    <mergeCell ref="IC8:IG8"/>
    <mergeCell ref="LP1:LS1"/>
    <mergeCell ref="ME1:MH1"/>
    <mergeCell ref="MT1:MW1"/>
    <mergeCell ref="NI1:NL1"/>
    <mergeCell ref="NX1:OA1"/>
    <mergeCell ref="GK1:GN1"/>
    <mergeCell ref="GZ1:HC1"/>
    <mergeCell ref="HO1:HR1"/>
    <mergeCell ref="ID1:IG1"/>
    <mergeCell ref="IS1:IV1"/>
    <mergeCell ref="JH1:JK1"/>
    <mergeCell ref="JW1:JZ1"/>
    <mergeCell ref="KL1:KO1"/>
    <mergeCell ref="LA1:LD1"/>
  </mergeCells>
  <printOptions gridLinesSet="0"/>
  <pageMargins left="0.19685039370078741" right="0.15748031496062992" top="0.98425196850393704" bottom="0.39370078740157483" header="0.19685039370078741" footer="0.19685039370078741"/>
  <pageSetup paperSize="9" scale="78" firstPageNumber="1552" fitToHeight="0" orientation="landscape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субсидии(год)</vt:lpstr>
      <vt:lpstr>'субсидии(год)'!Заголовки_для_печати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Косарева Антонина Леонидовна</dc:creator>
  <cp:lastModifiedBy>Шубная Юлия Петровна</cp:lastModifiedBy>
  <cp:lastPrinted>2020-06-25T09:49:29Z</cp:lastPrinted>
  <dcterms:created xsi:type="dcterms:W3CDTF">2018-04-04T06:59:14Z</dcterms:created>
  <dcterms:modified xsi:type="dcterms:W3CDTF">2020-06-25T09:49:29Z</dcterms:modified>
</cp:coreProperties>
</file>